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TO EXTENSÃO 2021\CESTA BASICA 2023\PESQUISA JUNHO - 23\"/>
    </mc:Choice>
  </mc:AlternateContent>
  <bookViews>
    <workbookView xWindow="-120" yWindow="-120" windowWidth="29040" windowHeight="15840"/>
  </bookViews>
  <sheets>
    <sheet name="PLANILHA BASE" sheetId="1" r:id="rId1"/>
    <sheet name="ALVORADA" sheetId="2" r:id="rId2"/>
    <sheet name="CID CANÇÃO" sheetId="4" r:id="rId3"/>
    <sheet name="CONDOR" sheetId="6" r:id="rId4"/>
    <sheet name="ECONÔMICO" sheetId="8" r:id="rId5"/>
    <sheet name="MOLICENTER" sheetId="12" r:id="rId6"/>
    <sheet name="MUFFATO" sheetId="14" r:id="rId7"/>
    <sheet name="ACUM ALVORADA" sheetId="3" r:id="rId8"/>
    <sheet name="ACUM CID CANÇAO" sheetId="5" r:id="rId9"/>
    <sheet name="ACUM CONDOR" sheetId="7" r:id="rId10"/>
    <sheet name="ACUM ECONÔMICO" sheetId="9" r:id="rId11"/>
    <sheet name="ACUM MOLICENTER)" sheetId="11" r:id="rId12"/>
    <sheet name="ACUM MUFFATO" sheetId="13" r:id="rId13"/>
    <sheet name="COMPARAÇÃO PREÇO MÉDIO" sheetId="17" r:id="rId14"/>
    <sheet name="PESQUISADORES" sheetId="18" r:id="rId1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0" i="17" l="1"/>
  <c r="N70" i="17"/>
  <c r="O69" i="17"/>
  <c r="O68" i="17"/>
  <c r="O64" i="17"/>
  <c r="G63" i="13"/>
  <c r="H63" i="13"/>
  <c r="I63" i="13"/>
  <c r="N63" i="13"/>
  <c r="O63" i="13"/>
  <c r="Q52" i="11"/>
  <c r="Q53" i="11"/>
  <c r="P53" i="11"/>
  <c r="P52" i="11"/>
  <c r="O63" i="5"/>
  <c r="H75" i="1" l="1"/>
  <c r="G75" i="1"/>
  <c r="H74" i="1"/>
  <c r="G74" i="1"/>
  <c r="H73" i="1"/>
  <c r="G73" i="1"/>
  <c r="H72" i="1"/>
  <c r="G72" i="1"/>
  <c r="H71" i="1" s="1"/>
  <c r="G71" i="1"/>
  <c r="H70" i="1"/>
  <c r="G70" i="1"/>
  <c r="P9" i="17"/>
  <c r="Q9" i="17"/>
  <c r="P10" i="17"/>
  <c r="Q10" i="17"/>
  <c r="P11" i="17"/>
  <c r="Q11" i="17"/>
  <c r="P12" i="17"/>
  <c r="Q12" i="17"/>
  <c r="P13" i="17"/>
  <c r="Q13" i="17"/>
  <c r="P14" i="17"/>
  <c r="Q14" i="17"/>
  <c r="P15" i="17"/>
  <c r="Q15" i="17"/>
  <c r="P16" i="17"/>
  <c r="Q16" i="17"/>
  <c r="P17" i="17"/>
  <c r="Q17" i="17"/>
  <c r="P18" i="17"/>
  <c r="Q18" i="17"/>
  <c r="P19" i="17"/>
  <c r="Q19" i="17"/>
  <c r="P20" i="17"/>
  <c r="Q20" i="17"/>
  <c r="P21" i="17"/>
  <c r="Q21" i="17"/>
  <c r="P22" i="17"/>
  <c r="Q22" i="17"/>
  <c r="P23" i="17"/>
  <c r="Q23" i="17"/>
  <c r="P24" i="17"/>
  <c r="Q24" i="17"/>
  <c r="P25" i="17"/>
  <c r="Q25" i="17"/>
  <c r="P26" i="17"/>
  <c r="Q26" i="17"/>
  <c r="P27" i="17"/>
  <c r="Q27" i="17"/>
  <c r="P28" i="17"/>
  <c r="Q28" i="17"/>
  <c r="P29" i="17"/>
  <c r="Q29" i="17"/>
  <c r="P30" i="17"/>
  <c r="Q30" i="17"/>
  <c r="P31" i="17"/>
  <c r="Q31" i="17"/>
  <c r="P32" i="17"/>
  <c r="Q32" i="17"/>
  <c r="P33" i="17"/>
  <c r="Q33" i="17"/>
  <c r="P34" i="17"/>
  <c r="Q34" i="17"/>
  <c r="P35" i="17"/>
  <c r="Q35" i="17"/>
  <c r="P36" i="17"/>
  <c r="Q36" i="17"/>
  <c r="P37" i="17"/>
  <c r="Q37" i="17"/>
  <c r="P38" i="17"/>
  <c r="Q38" i="17"/>
  <c r="P39" i="17"/>
  <c r="Q39" i="17"/>
  <c r="P40" i="17"/>
  <c r="Q40" i="17"/>
  <c r="P41" i="17"/>
  <c r="Q41" i="17"/>
  <c r="P42" i="17"/>
  <c r="Q42" i="17"/>
  <c r="P43" i="17"/>
  <c r="Q43" i="17"/>
  <c r="P44" i="17"/>
  <c r="Q44" i="17"/>
  <c r="P45" i="17"/>
  <c r="Q45" i="17"/>
  <c r="P46" i="17"/>
  <c r="Q46" i="17"/>
  <c r="P47" i="17"/>
  <c r="Q47" i="17"/>
  <c r="P48" i="17"/>
  <c r="Q48" i="17"/>
  <c r="P49" i="17"/>
  <c r="Q49" i="17"/>
  <c r="P50" i="17"/>
  <c r="Q50" i="17"/>
  <c r="P51" i="17"/>
  <c r="Q51" i="17"/>
  <c r="P52" i="17"/>
  <c r="Q52" i="17"/>
  <c r="P53" i="17"/>
  <c r="Q53" i="17"/>
  <c r="P54" i="17"/>
  <c r="Q54" i="17"/>
  <c r="P55" i="17"/>
  <c r="Q55" i="17"/>
  <c r="P56" i="17"/>
  <c r="Q56" i="17"/>
  <c r="P57" i="17"/>
  <c r="Q57" i="17"/>
  <c r="P58" i="17"/>
  <c r="Q58" i="17"/>
  <c r="P59" i="17"/>
  <c r="Q59" i="17"/>
  <c r="P60" i="17"/>
  <c r="Q60" i="17"/>
  <c r="P61" i="17"/>
  <c r="Q61" i="17"/>
  <c r="P62" i="17"/>
  <c r="Q62" i="17"/>
  <c r="P63" i="17"/>
  <c r="Q63" i="17"/>
  <c r="Q8" i="17"/>
  <c r="P8" i="17"/>
  <c r="P8" i="13"/>
  <c r="Q8" i="13"/>
  <c r="P9" i="13"/>
  <c r="Q9" i="13"/>
  <c r="P10" i="13"/>
  <c r="Q10" i="13"/>
  <c r="P13" i="13"/>
  <c r="Q13" i="13"/>
  <c r="P15" i="13"/>
  <c r="Q15" i="13"/>
  <c r="P16" i="13"/>
  <c r="Q16" i="13"/>
  <c r="P17" i="13"/>
  <c r="Q17" i="13"/>
  <c r="P18" i="13"/>
  <c r="Q18" i="13"/>
  <c r="P19" i="13"/>
  <c r="Q19" i="13"/>
  <c r="P20" i="13"/>
  <c r="Q20" i="13"/>
  <c r="P21" i="13"/>
  <c r="Q21" i="13"/>
  <c r="P22" i="13"/>
  <c r="Q22" i="13"/>
  <c r="P23" i="13"/>
  <c r="Q23" i="13"/>
  <c r="P24" i="13"/>
  <c r="Q24" i="13"/>
  <c r="P25" i="13"/>
  <c r="Q25" i="13"/>
  <c r="P26" i="13"/>
  <c r="Q26" i="13"/>
  <c r="P28" i="13"/>
  <c r="Q28" i="13"/>
  <c r="P29" i="13"/>
  <c r="Q29" i="13"/>
  <c r="P30" i="13"/>
  <c r="Q30" i="13"/>
  <c r="P31" i="13"/>
  <c r="Q31" i="13"/>
  <c r="P32" i="13"/>
  <c r="Q32" i="13"/>
  <c r="P33" i="13"/>
  <c r="Q33" i="13"/>
  <c r="P34" i="13"/>
  <c r="Q34" i="13"/>
  <c r="P35" i="13"/>
  <c r="Q35" i="13"/>
  <c r="P36" i="13"/>
  <c r="Q36" i="13"/>
  <c r="P37" i="13"/>
  <c r="Q37" i="13"/>
  <c r="P38" i="13"/>
  <c r="Q38" i="13"/>
  <c r="P39" i="13"/>
  <c r="Q39" i="13"/>
  <c r="P40" i="13"/>
  <c r="Q40" i="13"/>
  <c r="P41" i="13"/>
  <c r="Q41" i="13"/>
  <c r="P43" i="13"/>
  <c r="Q43" i="13"/>
  <c r="P44" i="13"/>
  <c r="Q44" i="13"/>
  <c r="P45" i="13"/>
  <c r="Q45" i="13"/>
  <c r="P46" i="13"/>
  <c r="Q46" i="13"/>
  <c r="P47" i="13"/>
  <c r="Q47" i="13"/>
  <c r="P48" i="13"/>
  <c r="Q48" i="13"/>
  <c r="P49" i="13"/>
  <c r="Q49" i="13"/>
  <c r="P50" i="13"/>
  <c r="Q50" i="13"/>
  <c r="P52" i="13"/>
  <c r="Q52" i="13"/>
  <c r="P53" i="13"/>
  <c r="Q53" i="13"/>
  <c r="P54" i="13"/>
  <c r="Q54" i="13"/>
  <c r="P55" i="13"/>
  <c r="Q55" i="13"/>
  <c r="P56" i="13"/>
  <c r="Q56" i="13"/>
  <c r="P57" i="13"/>
  <c r="Q57" i="13"/>
  <c r="P58" i="13"/>
  <c r="Q58" i="13"/>
  <c r="P59" i="13"/>
  <c r="Q59" i="13"/>
  <c r="P60" i="13"/>
  <c r="Q60" i="13"/>
  <c r="P61" i="13"/>
  <c r="Q61" i="13"/>
  <c r="P62" i="13"/>
  <c r="Q62" i="13"/>
  <c r="Q7" i="13"/>
  <c r="P7" i="13"/>
  <c r="O63" i="1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Q15" i="11"/>
  <c r="Q16" i="11"/>
  <c r="P17" i="11"/>
  <c r="Q17" i="11"/>
  <c r="P18" i="11"/>
  <c r="Q18" i="11"/>
  <c r="P19" i="11"/>
  <c r="Q19" i="11"/>
  <c r="P20" i="11"/>
  <c r="Q20" i="11"/>
  <c r="P21" i="11"/>
  <c r="Q21" i="11"/>
  <c r="P22" i="11"/>
  <c r="Q22" i="11"/>
  <c r="P23" i="11"/>
  <c r="Q23" i="11"/>
  <c r="P24" i="11"/>
  <c r="Q24" i="11"/>
  <c r="P25" i="11"/>
  <c r="Q25" i="11"/>
  <c r="P26" i="11"/>
  <c r="Q26" i="11"/>
  <c r="P28" i="11"/>
  <c r="Q28" i="11"/>
  <c r="P29" i="11"/>
  <c r="Q29" i="11"/>
  <c r="P30" i="11"/>
  <c r="Q30" i="11"/>
  <c r="P31" i="11"/>
  <c r="Q31" i="11"/>
  <c r="P32" i="11"/>
  <c r="Q32" i="11"/>
  <c r="P33" i="11"/>
  <c r="Q33" i="11"/>
  <c r="P34" i="11"/>
  <c r="Q34" i="11"/>
  <c r="P35" i="11"/>
  <c r="Q35" i="11"/>
  <c r="P36" i="11"/>
  <c r="Q36" i="11"/>
  <c r="P37" i="11"/>
  <c r="Q37" i="11"/>
  <c r="P38" i="11"/>
  <c r="Q38" i="11"/>
  <c r="P39" i="11"/>
  <c r="Q39" i="11"/>
  <c r="P40" i="11"/>
  <c r="Q40" i="11"/>
  <c r="P41" i="11"/>
  <c r="Q41" i="11"/>
  <c r="P42" i="11"/>
  <c r="Q42" i="11"/>
  <c r="P43" i="11"/>
  <c r="Q43" i="11"/>
  <c r="P44" i="11"/>
  <c r="Q44" i="11"/>
  <c r="P45" i="11"/>
  <c r="Q45" i="11"/>
  <c r="P46" i="11"/>
  <c r="Q46" i="11"/>
  <c r="P47" i="11"/>
  <c r="Q47" i="11"/>
  <c r="P48" i="11"/>
  <c r="Q48" i="11"/>
  <c r="P49" i="11"/>
  <c r="Q49" i="11"/>
  <c r="P50" i="11"/>
  <c r="Q50" i="11"/>
  <c r="P51" i="11"/>
  <c r="Q51" i="11"/>
  <c r="P54" i="11"/>
  <c r="Q54" i="11"/>
  <c r="P55" i="11"/>
  <c r="Q55" i="11"/>
  <c r="P56" i="11"/>
  <c r="Q56" i="11"/>
  <c r="P57" i="11"/>
  <c r="Q57" i="11"/>
  <c r="P58" i="11"/>
  <c r="Q58" i="11"/>
  <c r="P59" i="11"/>
  <c r="Q59" i="11"/>
  <c r="P60" i="11"/>
  <c r="Q60" i="11"/>
  <c r="P61" i="11"/>
  <c r="Q61" i="11"/>
  <c r="P62" i="11"/>
  <c r="Q62" i="11"/>
  <c r="Q7" i="11"/>
  <c r="P7" i="11"/>
  <c r="O63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Q7" i="9"/>
  <c r="P7" i="9"/>
  <c r="P8" i="5"/>
  <c r="Q8" i="5"/>
  <c r="P9" i="5"/>
  <c r="Q9" i="5"/>
  <c r="P10" i="5"/>
  <c r="Q10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Q7" i="5"/>
  <c r="P7" i="5"/>
  <c r="O63" i="3"/>
  <c r="P8" i="3"/>
  <c r="Q8" i="3"/>
  <c r="P9" i="3"/>
  <c r="Q9" i="3"/>
  <c r="P10" i="3"/>
  <c r="Q10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Q7" i="3"/>
  <c r="P7" i="3"/>
  <c r="P8" i="7"/>
  <c r="Q8" i="7"/>
  <c r="P9" i="7"/>
  <c r="Q9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3" i="7"/>
  <c r="Q43" i="7"/>
  <c r="P44" i="7"/>
  <c r="Q44" i="7"/>
  <c r="P45" i="7"/>
  <c r="Q45" i="7"/>
  <c r="P47" i="7"/>
  <c r="Q47" i="7"/>
  <c r="P49" i="7"/>
  <c r="Q49" i="7"/>
  <c r="P50" i="7"/>
  <c r="Q50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Q7" i="7"/>
  <c r="P7" i="7"/>
  <c r="O63" i="7"/>
  <c r="Y65" i="1" l="1"/>
  <c r="N64" i="17" l="1"/>
  <c r="P64" i="17" s="1"/>
  <c r="P63" i="13"/>
  <c r="N63" i="11"/>
  <c r="P63" i="11" s="1"/>
  <c r="N63" i="9"/>
  <c r="P63" i="9" s="1"/>
  <c r="F63" i="7"/>
  <c r="Q63" i="7" s="1"/>
  <c r="G63" i="7"/>
  <c r="H63" i="7"/>
  <c r="I63" i="7"/>
  <c r="J63" i="7"/>
  <c r="K63" i="7"/>
  <c r="L63" i="7"/>
  <c r="N63" i="7"/>
  <c r="P63" i="7" s="1"/>
  <c r="M63" i="7"/>
  <c r="N63" i="5"/>
  <c r="P63" i="5" s="1"/>
  <c r="N68" i="17" l="1"/>
  <c r="X65" i="1"/>
  <c r="N63" i="3"/>
  <c r="P63" i="3" s="1"/>
  <c r="Z68" i="1" l="1"/>
  <c r="Z66" i="1"/>
  <c r="M68" i="17"/>
  <c r="N69" i="17" s="1"/>
  <c r="M64" i="17"/>
  <c r="M63" i="13" l="1"/>
  <c r="M63" i="11"/>
  <c r="M63" i="9"/>
  <c r="M63" i="5" l="1"/>
  <c r="L44" i="1"/>
  <c r="M44" i="1"/>
  <c r="L45" i="1"/>
  <c r="M45" i="1"/>
  <c r="W65" i="1"/>
  <c r="M63" i="3" l="1"/>
  <c r="Z9" i="1" l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L64" i="17"/>
  <c r="V65" i="1"/>
  <c r="J63" i="13"/>
  <c r="K63" i="13"/>
  <c r="L63" i="13"/>
  <c r="F63" i="13"/>
  <c r="Q63" i="13" s="1"/>
  <c r="G63" i="11"/>
  <c r="H63" i="11"/>
  <c r="I63" i="11"/>
  <c r="J63" i="11"/>
  <c r="K63" i="11"/>
  <c r="L63" i="11"/>
  <c r="F63" i="11"/>
  <c r="Q63" i="11" s="1"/>
  <c r="G63" i="9"/>
  <c r="H63" i="9"/>
  <c r="I63" i="9"/>
  <c r="J63" i="9"/>
  <c r="K63" i="9"/>
  <c r="L63" i="9"/>
  <c r="F63" i="9"/>
  <c r="Q63" i="9" s="1"/>
  <c r="G63" i="5"/>
  <c r="H63" i="5"/>
  <c r="I63" i="5"/>
  <c r="J63" i="5"/>
  <c r="K63" i="5"/>
  <c r="L63" i="5"/>
  <c r="F63" i="5"/>
  <c r="Q63" i="5" s="1"/>
  <c r="G63" i="3"/>
  <c r="H63" i="3"/>
  <c r="I63" i="3"/>
  <c r="L63" i="3"/>
  <c r="K64" i="17"/>
  <c r="F63" i="3"/>
  <c r="Q63" i="3" s="1"/>
  <c r="J63" i="3"/>
  <c r="K63" i="3"/>
  <c r="U65" i="1"/>
  <c r="J64" i="17"/>
  <c r="J68" i="17" s="1"/>
  <c r="T65" i="1"/>
  <c r="Z65" i="1" l="1"/>
  <c r="AA65" i="1" s="1"/>
  <c r="L68" i="17"/>
  <c r="K68" i="17"/>
  <c r="K69" i="17" s="1"/>
  <c r="M49" i="1"/>
  <c r="I64" i="17"/>
  <c r="S65" i="1"/>
  <c r="H69" i="17"/>
  <c r="G69" i="17"/>
  <c r="G70" i="17" s="1"/>
  <c r="H64" i="17"/>
  <c r="F64" i="17"/>
  <c r="Q64" i="17" s="1"/>
  <c r="M70" i="17" l="1"/>
  <c r="K70" i="17"/>
  <c r="L69" i="17"/>
  <c r="M69" i="17"/>
  <c r="L70" i="17"/>
  <c r="J70" i="17"/>
  <c r="I70" i="17"/>
  <c r="I68" i="17"/>
  <c r="H70" i="17"/>
  <c r="R65" i="1"/>
  <c r="G64" i="17"/>
  <c r="Q65" i="1"/>
  <c r="I69" i="17" l="1"/>
  <c r="J69" i="17"/>
  <c r="L9" i="1"/>
  <c r="M9" i="1"/>
  <c r="L10" i="1"/>
  <c r="M10" i="1"/>
  <c r="L11" i="1"/>
  <c r="M11" i="1"/>
  <c r="L41" i="1"/>
  <c r="M41" i="1"/>
  <c r="L42" i="1"/>
  <c r="M42" i="1"/>
  <c r="L43" i="1"/>
  <c r="M43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6" i="1"/>
  <c r="M46" i="1"/>
  <c r="L47" i="1"/>
  <c r="M47" i="1"/>
  <c r="L48" i="1"/>
  <c r="M48" i="1"/>
  <c r="L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P65" i="1"/>
  <c r="N22" i="1" l="1"/>
  <c r="L65" i="1"/>
  <c r="M65" i="1"/>
  <c r="N54" i="1" l="1"/>
  <c r="N55" i="1" l="1"/>
  <c r="N53" i="1"/>
  <c r="N56" i="1"/>
  <c r="N64" i="1"/>
  <c r="N62" i="1"/>
  <c r="N60" i="1"/>
  <c r="N36" i="1"/>
  <c r="N9" i="1"/>
  <c r="N42" i="1"/>
  <c r="N25" i="1"/>
  <c r="N10" i="1"/>
  <c r="N41" i="1"/>
  <c r="N20" i="1"/>
  <c r="N24" i="1"/>
  <c r="N38" i="1"/>
  <c r="N40" i="1"/>
  <c r="N58" i="1"/>
  <c r="N37" i="1"/>
  <c r="N45" i="1"/>
  <c r="N65" i="1"/>
  <c r="N15" i="1"/>
  <c r="N19" i="1"/>
  <c r="N21" i="1"/>
  <c r="N26" i="1"/>
  <c r="N28" i="1"/>
  <c r="N32" i="1"/>
  <c r="N51" i="1"/>
  <c r="N57" i="1"/>
  <c r="N63" i="1"/>
  <c r="N61" i="1"/>
  <c r="N43" i="1"/>
  <c r="N12" i="1"/>
  <c r="N16" i="1"/>
  <c r="N31" i="1"/>
  <c r="N35" i="1"/>
  <c r="N46" i="1"/>
  <c r="N48" i="1"/>
  <c r="N52" i="1"/>
  <c r="N11" i="1"/>
  <c r="N14" i="1"/>
  <c r="N23" i="1"/>
  <c r="N30" i="1"/>
  <c r="N39" i="1"/>
  <c r="N50" i="1"/>
  <c r="N59" i="1"/>
  <c r="N13" i="1"/>
  <c r="N18" i="1"/>
  <c r="N27" i="1"/>
  <c r="N29" i="1"/>
  <c r="N34" i="1"/>
  <c r="N47" i="1"/>
  <c r="N49" i="1"/>
  <c r="N17" i="1"/>
  <c r="N33" i="1"/>
</calcChain>
</file>

<file path=xl/sharedStrings.xml><?xml version="1.0" encoding="utf-8"?>
<sst xmlns="http://schemas.openxmlformats.org/spreadsheetml/2006/main" count="2738" uniqueCount="420">
  <si>
    <t xml:space="preserve">Produto </t>
  </si>
  <si>
    <t>Especificação</t>
  </si>
  <si>
    <t xml:space="preserve">Achocolatado </t>
  </si>
  <si>
    <t>Nescau</t>
  </si>
  <si>
    <t>400g</t>
  </si>
  <si>
    <t>Toddy</t>
  </si>
  <si>
    <t xml:space="preserve">400g </t>
  </si>
  <si>
    <t xml:space="preserve">Açucar Cristal </t>
  </si>
  <si>
    <t>menor preço</t>
  </si>
  <si>
    <t xml:space="preserve">5Kg </t>
  </si>
  <si>
    <t xml:space="preserve">Água Sanitaria </t>
  </si>
  <si>
    <t>Q. Boa</t>
  </si>
  <si>
    <t xml:space="preserve">1L </t>
  </si>
  <si>
    <t>1L</t>
  </si>
  <si>
    <t>Amaciante</t>
  </si>
  <si>
    <t>Confort</t>
  </si>
  <si>
    <t>Alpes</t>
  </si>
  <si>
    <t xml:space="preserve">Arroz Agulinha Tipo 1 </t>
  </si>
  <si>
    <t>Frias Vermelho</t>
  </si>
  <si>
    <t>Angolinhas</t>
  </si>
  <si>
    <t>Arroz Agulinha Tipo 1</t>
  </si>
  <si>
    <t>Zaeli</t>
  </si>
  <si>
    <t>Arroz Tipo Extra</t>
  </si>
  <si>
    <t>Frias Ferde</t>
  </si>
  <si>
    <t>Classe A</t>
  </si>
  <si>
    <t>Prato Pino</t>
  </si>
  <si>
    <t xml:space="preserve">Biscoito Água/Sal ou Cream Cracker </t>
  </si>
  <si>
    <t>Marilan</t>
  </si>
  <si>
    <t>Biscoito Maizena</t>
  </si>
  <si>
    <t>Café Torrado e Moido</t>
  </si>
  <si>
    <t>Damasco</t>
  </si>
  <si>
    <t>500g</t>
  </si>
  <si>
    <t>Jandaia</t>
  </si>
  <si>
    <t>3 corações</t>
  </si>
  <si>
    <t xml:space="preserve">Creme Dental </t>
  </si>
  <si>
    <t>Close-Up Red</t>
  </si>
  <si>
    <t xml:space="preserve">90g </t>
  </si>
  <si>
    <t>Sorriso Super Refr</t>
  </si>
  <si>
    <t>Desinfetante</t>
  </si>
  <si>
    <t xml:space="preserve">500ml </t>
  </si>
  <si>
    <t>Detergente Liquido</t>
  </si>
  <si>
    <t>Ypê</t>
  </si>
  <si>
    <t>Ervilha em Lata</t>
  </si>
  <si>
    <t xml:space="preserve">Quero </t>
  </si>
  <si>
    <t>Extrato de Tomate</t>
  </si>
  <si>
    <t>Elefante</t>
  </si>
  <si>
    <t xml:space="preserve">Farinha de Milho </t>
  </si>
  <si>
    <t>Farinha de Mandioca</t>
  </si>
  <si>
    <t xml:space="preserve">Pinduca </t>
  </si>
  <si>
    <t xml:space="preserve">1Kg </t>
  </si>
  <si>
    <t xml:space="preserve">Farinha de Trigo </t>
  </si>
  <si>
    <t xml:space="preserve">Arapongas </t>
  </si>
  <si>
    <t>Feijão Carioca Tipo 1</t>
  </si>
  <si>
    <t>Kirey</t>
  </si>
  <si>
    <t>Feijão Carioca Tipo 2</t>
  </si>
  <si>
    <t>Martinelli</t>
  </si>
  <si>
    <t xml:space="preserve">Frango  </t>
  </si>
  <si>
    <t>Resfriado</t>
  </si>
  <si>
    <t xml:space="preserve">Lã de Aço Bombril </t>
  </si>
  <si>
    <t xml:space="preserve">Bombril </t>
  </si>
  <si>
    <t>Pacote</t>
  </si>
  <si>
    <t>Leite L.Vida Integral</t>
  </si>
  <si>
    <t>Lider</t>
  </si>
  <si>
    <t xml:space="preserve">Limpador Multiuso </t>
  </si>
  <si>
    <t>Veja (Azul)</t>
  </si>
  <si>
    <t>Alpes (Azul)</t>
  </si>
  <si>
    <t>Macarrão Sêmola Espaguetti</t>
  </si>
  <si>
    <t>Macarrão Sêmola</t>
  </si>
  <si>
    <t>Floriani</t>
  </si>
  <si>
    <t xml:space="preserve">500g </t>
  </si>
  <si>
    <t>Milho Verde Lata</t>
  </si>
  <si>
    <t>Quero</t>
  </si>
  <si>
    <t xml:space="preserve">Óleo de Soja - pet </t>
  </si>
  <si>
    <t xml:space="preserve">Liza </t>
  </si>
  <si>
    <t xml:space="preserve">900ml </t>
  </si>
  <si>
    <t>Papel Higiênico Folha Dupla</t>
  </si>
  <si>
    <t>Neve</t>
  </si>
  <si>
    <t>30m c/4</t>
  </si>
  <si>
    <t>Papel Higiênico Folha Simples</t>
  </si>
  <si>
    <t>Milli</t>
  </si>
  <si>
    <t>60m c/4</t>
  </si>
  <si>
    <t xml:space="preserve">Sabão em Pedra  </t>
  </si>
  <si>
    <t xml:space="preserve">1 Kg </t>
  </si>
  <si>
    <t xml:space="preserve">Sabão em Pó  </t>
  </si>
  <si>
    <t>Omo</t>
  </si>
  <si>
    <t>800 gr</t>
  </si>
  <si>
    <t xml:space="preserve">Sabonete  </t>
  </si>
  <si>
    <t>Lux Sauve</t>
  </si>
  <si>
    <t xml:space="preserve">Sal Refinado </t>
  </si>
  <si>
    <t xml:space="preserve">Sardinha em Òleo  </t>
  </si>
  <si>
    <t>Coqueiro</t>
  </si>
  <si>
    <t>125g</t>
  </si>
  <si>
    <t>Tempero Completo</t>
  </si>
  <si>
    <t xml:space="preserve">Sabor Ami </t>
  </si>
  <si>
    <t>300g</t>
  </si>
  <si>
    <t xml:space="preserve">Pão </t>
  </si>
  <si>
    <t xml:space="preserve">Francês </t>
  </si>
  <si>
    <t xml:space="preserve">Kg </t>
  </si>
  <si>
    <t xml:space="preserve">Carne Bovina </t>
  </si>
  <si>
    <t xml:space="preserve">Coxão Mole </t>
  </si>
  <si>
    <t xml:space="preserve">Ovos  de Galinha </t>
  </si>
  <si>
    <t>Branco Médio</t>
  </si>
  <si>
    <t xml:space="preserve">Duzia </t>
  </si>
  <si>
    <t xml:space="preserve">1,8L </t>
  </si>
  <si>
    <t>Vida</t>
  </si>
  <si>
    <t>170g</t>
  </si>
  <si>
    <t>310g</t>
  </si>
  <si>
    <t xml:space="preserve">85g </t>
  </si>
  <si>
    <t>M0LICENTER</t>
  </si>
  <si>
    <t>R$</t>
  </si>
  <si>
    <t>ALVORADA</t>
  </si>
  <si>
    <t>UNIVERSIDADE ESTADUAL DO ESTADO DO PARANÁ - UNESPAR</t>
  </si>
  <si>
    <r>
      <t xml:space="preserve">CAMPUS  </t>
    </r>
    <r>
      <rPr>
        <b/>
        <sz val="12"/>
        <rFont val="Calibri"/>
        <family val="2"/>
      </rPr>
      <t>DE  APUCARANA</t>
    </r>
  </si>
  <si>
    <t>Avenida Minas Gerais, 5021 CEP 86.813 - 250 – Apucarana/Paraná</t>
  </si>
  <si>
    <t>CIDADE CANÇÃO</t>
  </si>
  <si>
    <t>CONDOR</t>
  </si>
  <si>
    <t>ECONÔMICO</t>
  </si>
  <si>
    <t>PESQUISA DE PREÇOS                                                                                             ITENS DA CESTA BÁSICA</t>
  </si>
  <si>
    <t>LOJAS DE SUPERMERCADOS PESQUISADAS</t>
  </si>
  <si>
    <t>UNIDADE DE MEDIDA</t>
  </si>
  <si>
    <t>VARIAÇÃO   %</t>
  </si>
  <si>
    <t>Pinho Sol</t>
  </si>
  <si>
    <t>QUANTIDADE DE ITENS COM MENORES PREÇOS</t>
  </si>
  <si>
    <t>QUANTIDADE DE ITENS COM MAIORES PREÇOS</t>
  </si>
  <si>
    <t>LOJAS PESQUISADAS</t>
  </si>
  <si>
    <t>QUANTIDADE DE ITENS COM</t>
  </si>
  <si>
    <t>MENOR PREÇO</t>
  </si>
  <si>
    <t>MAIOR PREÇO</t>
  </si>
  <si>
    <t>MUFFATO</t>
  </si>
  <si>
    <t>MOLICENTER</t>
  </si>
  <si>
    <t>PREÇO MÍNIMO</t>
  </si>
  <si>
    <t>PREÇO MÁXIMO</t>
  </si>
  <si>
    <t>COORDENADOR DO PROJETO DE PESQUISA</t>
  </si>
  <si>
    <t>PROF. ACIR BACõN (COLEGIADO DO CURSO DE CIÊNCIAS ECONÔMICAS - UNESPAR - CAMPUS APUCARANA)</t>
  </si>
  <si>
    <t>VINICIUS MARTINS CALIXTO</t>
  </si>
  <si>
    <t>MATEUS CELESTE MARQUES</t>
  </si>
  <si>
    <t>EM 20/11/2021</t>
  </si>
  <si>
    <t xml:space="preserve">PESQUISA PREÇO CESTA BÁSICA - UNESPAR - </t>
  </si>
  <si>
    <t>Un.Med</t>
  </si>
  <si>
    <t>Análise da Evolução dos Preços.</t>
  </si>
  <si>
    <t>SUPERMERCADO ALVORADA (Rua Antonio José Oliveira, 390)</t>
  </si>
  <si>
    <t>EVOLUÇÃO DOS PREÇOS</t>
  </si>
  <si>
    <t>SUPERMERCADO CIDADE CANÇÃO</t>
  </si>
  <si>
    <t>EM       20-11-21</t>
  </si>
  <si>
    <t>SUPERMERCADO CONDOR</t>
  </si>
  <si>
    <t>SUPERMERCADO ECONOMICO</t>
  </si>
  <si>
    <t>SUPERMERCADO MOLICENTER</t>
  </si>
  <si>
    <t>SUPERMERCADO ECONÔMICO</t>
  </si>
  <si>
    <t>SUPERMERCADO MUFFATO</t>
  </si>
  <si>
    <t>Pesquisador</t>
  </si>
  <si>
    <t>EM 11/12/2021</t>
  </si>
  <si>
    <t>VARIAÇÃO</t>
  </si>
  <si>
    <t>PREÇO(1)</t>
  </si>
  <si>
    <t>ACUMULADA</t>
  </si>
  <si>
    <t>370g</t>
  </si>
  <si>
    <t>FELIPE LEITE DA SILVA</t>
  </si>
  <si>
    <t>EM       11-12-21</t>
  </si>
  <si>
    <t>EM       12-02-22</t>
  </si>
  <si>
    <t xml:space="preserve">PESQUISA PREÇO ITENS CESTA BÁSICA - UNESPAR - </t>
  </si>
  <si>
    <t>ANALISE  VARIAÇÃO  PREÇOS  MÉDIOS</t>
  </si>
  <si>
    <t xml:space="preserve"> PREÇO MÉDIO EM 20/11/2021</t>
  </si>
  <si>
    <t>TURMA</t>
  </si>
  <si>
    <t>GUILHERME AUGUSTO BORGES QUESSADA RIBEIRO</t>
  </si>
  <si>
    <t>EM 12/02/2022</t>
  </si>
  <si>
    <t>TOTAL PREÇO MÉDIO</t>
  </si>
  <si>
    <t xml:space="preserve"> PREÇO MÉDIO EM 11/12/2021</t>
  </si>
  <si>
    <t xml:space="preserve"> PREÇO MÉDIO EM 12/02/2022</t>
  </si>
  <si>
    <t>evolução mensal</t>
  </si>
  <si>
    <t>evolução acumulada</t>
  </si>
  <si>
    <t>EM        11-12-21</t>
  </si>
  <si>
    <t>EM        12-02-22</t>
  </si>
  <si>
    <t>EM 26/03/2022</t>
  </si>
  <si>
    <t>EM       26-03-22</t>
  </si>
  <si>
    <t>EM       11-12-22</t>
  </si>
  <si>
    <t>EM       12-12-21</t>
  </si>
  <si>
    <t>EM        26-03-22</t>
  </si>
  <si>
    <t xml:space="preserve"> PREÇO MÉDIO EM 26/03/2022</t>
  </si>
  <si>
    <t>R$ 6,89</t>
  </si>
  <si>
    <t>R$ 7,99</t>
  </si>
  <si>
    <t>R$ 15,88</t>
  </si>
  <si>
    <t>R$ 3,59</t>
  </si>
  <si>
    <t>R$ 3,49</t>
  </si>
  <si>
    <t>R$ 16,98</t>
  </si>
  <si>
    <t>R$ 17,69</t>
  </si>
  <si>
    <t>R$ 23,39</t>
  </si>
  <si>
    <t>R$ 25,29</t>
  </si>
  <si>
    <t>R$ 4,99</t>
  </si>
  <si>
    <t>R$ 5,29</t>
  </si>
  <si>
    <t>R$ 15,99</t>
  </si>
  <si>
    <t>R$ 17,98</t>
  </si>
  <si>
    <t>R$ 3,29</t>
  </si>
  <si>
    <t>R$ 5,39</t>
  </si>
  <si>
    <t>R$ 5,59</t>
  </si>
  <si>
    <t>R$ 15,98</t>
  </si>
  <si>
    <t>R$ 5,89</t>
  </si>
  <si>
    <t>R$ 3,89</t>
  </si>
  <si>
    <t>R$ 2,99</t>
  </si>
  <si>
    <t>R$ 3,09</t>
  </si>
  <si>
    <t>R$ 9,29</t>
  </si>
  <si>
    <t>R$ 8,99</t>
  </si>
  <si>
    <t>R$ 1,29</t>
  </si>
  <si>
    <t>R$ 4,59</t>
  </si>
  <si>
    <t>R$ 4,29</t>
  </si>
  <si>
    <t>R$ 2,79</t>
  </si>
  <si>
    <t>R$ 2,29</t>
  </si>
  <si>
    <t>R$ 1,89</t>
  </si>
  <si>
    <t>R$ 2,39</t>
  </si>
  <si>
    <t>R$ 6,15</t>
  </si>
  <si>
    <t>R$ 11,98</t>
  </si>
  <si>
    <t>R$ 8,98</t>
  </si>
  <si>
    <t>R$ 13,98</t>
  </si>
  <si>
    <t>R$ 10,09</t>
  </si>
  <si>
    <t>R$ 3,19</t>
  </si>
  <si>
    <t>R$ 10,98</t>
  </si>
  <si>
    <t>R$ 31,90</t>
  </si>
  <si>
    <t>R$ 7,49</t>
  </si>
  <si>
    <t>R$ 19,79</t>
  </si>
  <si>
    <t>NICOLE FERREIRA DA COSTA BORIM</t>
  </si>
  <si>
    <t>evolução preço médio</t>
  </si>
  <si>
    <t>periodo</t>
  </si>
  <si>
    <t>Água Sanitaria.</t>
  </si>
  <si>
    <t>M      E      R       C      E      A      R      I      A</t>
  </si>
  <si>
    <t xml:space="preserve">H  I  G  I  E  N  E     E     L  I  M  P  E  Z  A  </t>
  </si>
  <si>
    <t>OUTROS</t>
  </si>
  <si>
    <t>M   E   R   C   E   A   R   I   A</t>
  </si>
  <si>
    <t xml:space="preserve">H I G I E N E     E     L I M P E Z A </t>
  </si>
  <si>
    <t xml:space="preserve">OUTROS </t>
  </si>
  <si>
    <t>CURSO</t>
  </si>
  <si>
    <t>PESQUISADORES EXTENSIONISTAS</t>
  </si>
  <si>
    <t>ECONÒMICO</t>
  </si>
  <si>
    <t>7.98</t>
  </si>
  <si>
    <t>900gr</t>
  </si>
  <si>
    <t>EM         30-04-2022</t>
  </si>
  <si>
    <t>EM          30-04-2022</t>
  </si>
  <si>
    <t>EM 30/04/2022</t>
  </si>
  <si>
    <t>R$ 1,90</t>
  </si>
  <si>
    <t>EM        28/05/2022</t>
  </si>
  <si>
    <t>Acadêmico do Curso Administração de Empresas Segundo Ano Noturno Turma B</t>
  </si>
  <si>
    <t>SUPERMERCADO MUFATO</t>
  </si>
  <si>
    <t>EM 28/05/2022</t>
  </si>
  <si>
    <t>EM          28-05-2022</t>
  </si>
  <si>
    <t>EM            28-05-2022</t>
  </si>
  <si>
    <t xml:space="preserve"> PREÇO MÉDIO EM 28/05/2022</t>
  </si>
  <si>
    <t xml:space="preserve"> PREÇO MÉDIO EM 30/04/2022</t>
  </si>
  <si>
    <t>EM        25/06/2022</t>
  </si>
  <si>
    <t>EM          25-06-2022</t>
  </si>
  <si>
    <t>EM            25-06-2022</t>
  </si>
  <si>
    <t>EM         28-05-2022</t>
  </si>
  <si>
    <t>EM         25-06-2022</t>
  </si>
  <si>
    <t xml:space="preserve"> PREÇO MÉDIO EM 25/06/2022</t>
  </si>
  <si>
    <t xml:space="preserve">EQUIPE DOS PESQUISADORES VOLUNTÁRIOS EXTENSIONISTAS DO </t>
  </si>
  <si>
    <t>CURSO DE GRADUAÇÃO EM ADMINISTRAÇÃO DE EMPRESAS  DA UNESPAR  CAMPUS APUCARANA</t>
  </si>
  <si>
    <t xml:space="preserve">PESQUISA PREÇO CESTA BÁSICA - UNESPAR/PROCON </t>
  </si>
  <si>
    <t>SUPERMERCADO ALVORADA</t>
  </si>
  <si>
    <t>Preço R$</t>
  </si>
  <si>
    <t>M          E          R          C          E           A          R          I           A</t>
  </si>
  <si>
    <t xml:space="preserve">L I M P E Z A    E   H I G I E N E </t>
  </si>
  <si>
    <t>O U T R O S</t>
  </si>
  <si>
    <t>Pesquisadora</t>
  </si>
  <si>
    <t>Acadêmica do Curso Administração de Empresas Segundo Ano Noturno Turma B</t>
  </si>
  <si>
    <t>EM       08/04/2023</t>
  </si>
  <si>
    <t>EM          08-04-2023</t>
  </si>
  <si>
    <t>EM            08-04-2023</t>
  </si>
  <si>
    <t xml:space="preserve"> PREÇO MÉDIO EM 08/04/2023</t>
  </si>
  <si>
    <t>3º ANO</t>
  </si>
  <si>
    <t>ADMINISTRAÇÃO DE EMPRESAS</t>
  </si>
  <si>
    <t>VARIAÇÃO DO PERIODO</t>
  </si>
  <si>
    <t>VARIAÇÃO ACUMJLADA</t>
  </si>
  <si>
    <t>EM            20-11-21</t>
  </si>
  <si>
    <t>EM          11-12-21</t>
  </si>
  <si>
    <t>EM          12-02-22</t>
  </si>
  <si>
    <t>EM          26-03-22</t>
  </si>
  <si>
    <t>EM           08-04-2023</t>
  </si>
  <si>
    <t>EM 25/06/2022</t>
  </si>
  <si>
    <t>EM 08/04/2023</t>
  </si>
  <si>
    <t>P R E Ç O   M É D I O</t>
  </si>
  <si>
    <t>EM       06/05/2023</t>
  </si>
  <si>
    <t>EM            06-05-2023</t>
  </si>
  <si>
    <t>EM           06-05-2023</t>
  </si>
  <si>
    <t xml:space="preserve"> PREÇO MÉDIO EM 06/05/2023</t>
  </si>
  <si>
    <t>EM 01/07/2023</t>
  </si>
  <si>
    <t>EM 06/05/2023</t>
  </si>
  <si>
    <r>
      <rPr>
        <sz val="10"/>
        <rFont val="Arial MT"/>
        <family val="2"/>
      </rPr>
      <t>PESQUISA PREÇO CESTA BÁSICA - UNESPAR/PROCON</t>
    </r>
  </si>
  <si>
    <r>
      <rPr>
        <sz val="10"/>
        <rFont val="Arial MT"/>
        <family val="2"/>
      </rPr>
      <t>Pesquisa realizada em 01 de Julho de 2023</t>
    </r>
  </si>
  <si>
    <r>
      <rPr>
        <b/>
        <sz val="10"/>
        <rFont val="Arial"/>
        <family val="2"/>
      </rPr>
      <t>SUPERMERCADO CONDOR</t>
    </r>
  </si>
  <si>
    <r>
      <rPr>
        <b/>
        <sz val="10"/>
        <rFont val="Arial"/>
        <family val="2"/>
      </rPr>
      <t>Produto</t>
    </r>
  </si>
  <si>
    <r>
      <rPr>
        <b/>
        <sz val="10"/>
        <rFont val="Arial"/>
        <family val="2"/>
      </rPr>
      <t>Especificação</t>
    </r>
  </si>
  <si>
    <r>
      <rPr>
        <b/>
        <sz val="10"/>
        <rFont val="Arial"/>
        <family val="2"/>
      </rPr>
      <t>Un.Med</t>
    </r>
  </si>
  <si>
    <r>
      <rPr>
        <b/>
        <sz val="10"/>
        <rFont val="Arial"/>
        <family val="2"/>
      </rPr>
      <t>Preço R$</t>
    </r>
  </si>
  <si>
    <r>
      <rPr>
        <b/>
        <sz val="14"/>
        <rFont val="Calibri"/>
        <family val="1"/>
      </rPr>
      <t>M          E          R          C          E           A          R          I           A</t>
    </r>
  </si>
  <si>
    <r>
      <rPr>
        <sz val="11"/>
        <rFont val="Calibri"/>
        <family val="1"/>
      </rPr>
      <t>Achocolatado</t>
    </r>
  </si>
  <si>
    <r>
      <rPr>
        <sz val="11"/>
        <rFont val="Calibri"/>
        <family val="1"/>
      </rPr>
      <t>Nescau</t>
    </r>
  </si>
  <si>
    <r>
      <rPr>
        <sz val="11"/>
        <rFont val="Calibri"/>
        <family val="1"/>
      </rPr>
      <t>370g</t>
    </r>
  </si>
  <si>
    <r>
      <rPr>
        <sz val="11"/>
        <rFont val="Calibri"/>
        <family val="1"/>
      </rPr>
      <t>Toddy</t>
    </r>
  </si>
  <si>
    <r>
      <rPr>
        <sz val="11"/>
        <rFont val="Calibri"/>
        <family val="1"/>
      </rPr>
      <t>Açucar Cristal</t>
    </r>
  </si>
  <si>
    <r>
      <rPr>
        <sz val="11"/>
        <rFont val="Calibri"/>
        <family val="1"/>
      </rPr>
      <t>menor preço</t>
    </r>
  </si>
  <si>
    <r>
      <rPr>
        <sz val="11"/>
        <rFont val="Calibri"/>
        <family val="1"/>
      </rPr>
      <t>5Kg</t>
    </r>
  </si>
  <si>
    <r>
      <rPr>
        <sz val="11"/>
        <rFont val="Calibri"/>
        <family val="1"/>
      </rPr>
      <t>Arroz Agulinha Tipo 1</t>
    </r>
  </si>
  <si>
    <r>
      <rPr>
        <sz val="11"/>
        <rFont val="Calibri"/>
        <family val="1"/>
      </rPr>
      <t>Frias Vermelho</t>
    </r>
  </si>
  <si>
    <r>
      <rPr>
        <sz val="11"/>
        <rFont val="Calibri"/>
        <family val="1"/>
      </rPr>
      <t>Angolinhas</t>
    </r>
  </si>
  <si>
    <r>
      <rPr>
        <sz val="11"/>
        <rFont val="Calibri"/>
        <family val="1"/>
      </rPr>
      <t>Zaeli</t>
    </r>
  </si>
  <si>
    <r>
      <rPr>
        <sz val="11"/>
        <rFont val="Calibri"/>
        <family val="1"/>
      </rPr>
      <t>Arroz Tipo Extra</t>
    </r>
  </si>
  <si>
    <r>
      <rPr>
        <sz val="11"/>
        <rFont val="Calibri"/>
        <family val="1"/>
      </rPr>
      <t>Frias Ferde</t>
    </r>
  </si>
  <si>
    <r>
      <rPr>
        <sz val="11"/>
        <rFont val="Calibri"/>
        <family val="1"/>
      </rPr>
      <t>Classe A</t>
    </r>
  </si>
  <si>
    <r>
      <rPr>
        <sz val="11"/>
        <rFont val="Calibri"/>
        <family val="1"/>
      </rPr>
      <t>Prato Pino</t>
    </r>
  </si>
  <si>
    <r>
      <rPr>
        <sz val="11"/>
        <rFont val="Calibri"/>
        <family val="1"/>
      </rPr>
      <t>Biscoito Água/Sal ou Cream Cracker</t>
    </r>
  </si>
  <si>
    <r>
      <rPr>
        <sz val="11"/>
        <rFont val="Calibri"/>
        <family val="1"/>
      </rPr>
      <t>Marilan</t>
    </r>
  </si>
  <si>
    <r>
      <rPr>
        <sz val="11"/>
        <rFont val="Calibri"/>
        <family val="1"/>
      </rPr>
      <t>400g</t>
    </r>
  </si>
  <si>
    <r>
      <rPr>
        <sz val="11"/>
        <rFont val="Calibri"/>
        <family val="1"/>
      </rPr>
      <t>Biscoito Maizena</t>
    </r>
  </si>
  <si>
    <r>
      <rPr>
        <sz val="11"/>
        <rFont val="Calibri"/>
        <family val="1"/>
      </rPr>
      <t>Café Torrado e Moido</t>
    </r>
  </si>
  <si>
    <r>
      <rPr>
        <sz val="11"/>
        <rFont val="Calibri"/>
        <family val="1"/>
      </rPr>
      <t>Damasco</t>
    </r>
  </si>
  <si>
    <r>
      <rPr>
        <sz val="11"/>
        <rFont val="Calibri"/>
        <family val="1"/>
      </rPr>
      <t>500g</t>
    </r>
  </si>
  <si>
    <r>
      <rPr>
        <sz val="11"/>
        <rFont val="Calibri"/>
        <family val="1"/>
      </rPr>
      <t>Jandaia</t>
    </r>
  </si>
  <si>
    <r>
      <rPr>
        <sz val="11"/>
        <rFont val="Calibri"/>
        <family val="1"/>
      </rPr>
      <t>3 corações</t>
    </r>
  </si>
  <si>
    <r>
      <rPr>
        <sz val="11"/>
        <rFont val="Calibri"/>
        <family val="1"/>
      </rPr>
      <t>Ervilha em Lata</t>
    </r>
  </si>
  <si>
    <r>
      <rPr>
        <sz val="11"/>
        <rFont val="Calibri"/>
        <family val="1"/>
      </rPr>
      <t>Quero</t>
    </r>
  </si>
  <si>
    <r>
      <rPr>
        <sz val="11"/>
        <rFont val="Calibri"/>
        <family val="1"/>
      </rPr>
      <t>170g</t>
    </r>
  </si>
  <si>
    <r>
      <rPr>
        <sz val="11"/>
        <rFont val="Calibri"/>
        <family val="1"/>
      </rPr>
      <t>Extrato de Tomate</t>
    </r>
  </si>
  <si>
    <r>
      <rPr>
        <sz val="11"/>
        <rFont val="Calibri"/>
        <family val="1"/>
      </rPr>
      <t>Elefante</t>
    </r>
  </si>
  <si>
    <r>
      <rPr>
        <sz val="11"/>
        <rFont val="Calibri"/>
        <family val="1"/>
      </rPr>
      <t>300g</t>
    </r>
  </si>
  <si>
    <r>
      <rPr>
        <sz val="11"/>
        <rFont val="Calibri"/>
        <family val="1"/>
      </rPr>
      <t>Farinha de Milho</t>
    </r>
  </si>
  <si>
    <r>
      <rPr>
        <sz val="11"/>
        <rFont val="Calibri"/>
        <family val="1"/>
      </rPr>
      <t>Farinha de Mandioca</t>
    </r>
  </si>
  <si>
    <r>
      <rPr>
        <sz val="11"/>
        <rFont val="Calibri"/>
        <family val="1"/>
      </rPr>
      <t>Pinduca</t>
    </r>
  </si>
  <si>
    <r>
      <rPr>
        <sz val="11"/>
        <rFont val="Calibri"/>
        <family val="1"/>
      </rPr>
      <t>1Kg</t>
    </r>
  </si>
  <si>
    <r>
      <rPr>
        <sz val="11"/>
        <rFont val="Calibri"/>
        <family val="1"/>
      </rPr>
      <t>Farinha de Trigo</t>
    </r>
  </si>
  <si>
    <r>
      <rPr>
        <sz val="11"/>
        <rFont val="Calibri"/>
        <family val="1"/>
      </rPr>
      <t>Arapongas</t>
    </r>
  </si>
  <si>
    <r>
      <rPr>
        <sz val="11"/>
        <rFont val="Calibri"/>
        <family val="1"/>
      </rPr>
      <t>Feijão Carioca Tipo 1</t>
    </r>
  </si>
  <si>
    <r>
      <rPr>
        <sz val="11"/>
        <rFont val="Calibri"/>
        <family val="1"/>
      </rPr>
      <t>Kirey</t>
    </r>
  </si>
  <si>
    <r>
      <rPr>
        <sz val="11"/>
        <rFont val="Calibri"/>
        <family val="1"/>
      </rPr>
      <t>Feijão Carioca Tipo 2</t>
    </r>
  </si>
  <si>
    <r>
      <rPr>
        <sz val="11"/>
        <rFont val="Calibri"/>
        <family val="1"/>
      </rPr>
      <t>Martinelli</t>
    </r>
  </si>
  <si>
    <r>
      <rPr>
        <sz val="11"/>
        <rFont val="Calibri"/>
        <family val="1"/>
      </rPr>
      <t>Leite L.Vida Integral</t>
    </r>
  </si>
  <si>
    <r>
      <rPr>
        <sz val="11"/>
        <rFont val="Calibri"/>
        <family val="1"/>
      </rPr>
      <t>Lider</t>
    </r>
  </si>
  <si>
    <r>
      <rPr>
        <sz val="11"/>
        <rFont val="Calibri"/>
        <family val="1"/>
      </rPr>
      <t>1L</t>
    </r>
  </si>
  <si>
    <r>
      <rPr>
        <sz val="11"/>
        <rFont val="Calibri"/>
        <family val="1"/>
      </rPr>
      <t>Macarrão Sêmola Espaguetti</t>
    </r>
  </si>
  <si>
    <r>
      <rPr>
        <sz val="11"/>
        <rFont val="Calibri"/>
        <family val="1"/>
      </rPr>
      <t>Macarrão Sêmola</t>
    </r>
  </si>
  <si>
    <r>
      <rPr>
        <sz val="11"/>
        <rFont val="Calibri"/>
        <family val="1"/>
      </rPr>
      <t>Floriani</t>
    </r>
  </si>
  <si>
    <r>
      <rPr>
        <sz val="11"/>
        <rFont val="Calibri"/>
        <family val="1"/>
      </rPr>
      <t>Milho Verde Lata</t>
    </r>
  </si>
  <si>
    <r>
      <rPr>
        <sz val="11"/>
        <rFont val="Calibri"/>
        <family val="1"/>
      </rPr>
      <t>Óleo de Soja - pet</t>
    </r>
  </si>
  <si>
    <r>
      <rPr>
        <sz val="11"/>
        <rFont val="Calibri"/>
        <family val="1"/>
      </rPr>
      <t>Liza</t>
    </r>
  </si>
  <si>
    <r>
      <rPr>
        <sz val="11"/>
        <rFont val="Calibri"/>
        <family val="1"/>
      </rPr>
      <t>900ml</t>
    </r>
  </si>
  <si>
    <r>
      <rPr>
        <sz val="11"/>
        <rFont val="Calibri"/>
        <family val="1"/>
      </rPr>
      <t>Sal Refinado</t>
    </r>
  </si>
  <si>
    <r>
      <rPr>
        <sz val="11"/>
        <rFont val="Calibri"/>
        <family val="1"/>
      </rPr>
      <t>1 Kg</t>
    </r>
  </si>
  <si>
    <r>
      <rPr>
        <sz val="11"/>
        <rFont val="Calibri"/>
        <family val="1"/>
      </rPr>
      <t>Sardinha em Òleo</t>
    </r>
  </si>
  <si>
    <r>
      <rPr>
        <sz val="11"/>
        <rFont val="Calibri"/>
        <family val="1"/>
      </rPr>
      <t>Coqueiro</t>
    </r>
  </si>
  <si>
    <r>
      <rPr>
        <sz val="11"/>
        <rFont val="Calibri"/>
        <family val="1"/>
      </rPr>
      <t>125g</t>
    </r>
  </si>
  <si>
    <r>
      <rPr>
        <sz val="11"/>
        <rFont val="Calibri"/>
        <family val="1"/>
      </rPr>
      <t>Tempero Completo</t>
    </r>
  </si>
  <si>
    <r>
      <rPr>
        <sz val="11"/>
        <rFont val="Calibri"/>
        <family val="1"/>
      </rPr>
      <t>Sabor Ami</t>
    </r>
  </si>
  <si>
    <r>
      <rPr>
        <b/>
        <sz val="16"/>
        <rFont val="Calibri"/>
        <family val="1"/>
      </rPr>
      <t>E N E</t>
    </r>
  </si>
  <si>
    <r>
      <rPr>
        <sz val="11"/>
        <rFont val="Calibri"/>
        <family val="1"/>
      </rPr>
      <t>Água Sanitaria</t>
    </r>
  </si>
  <si>
    <r>
      <rPr>
        <sz val="11"/>
        <rFont val="Calibri"/>
        <family val="1"/>
      </rPr>
      <t>Q. Boa</t>
    </r>
  </si>
  <si>
    <r>
      <rPr>
        <sz val="11"/>
        <rFont val="Calibri"/>
        <family val="1"/>
      </rPr>
      <t>Amaciante</t>
    </r>
  </si>
  <si>
    <r>
      <rPr>
        <sz val="11"/>
        <rFont val="Calibri"/>
        <family val="1"/>
      </rPr>
      <t>Confort</t>
    </r>
  </si>
  <si>
    <r>
      <rPr>
        <sz val="11"/>
        <rFont val="Calibri"/>
        <family val="1"/>
      </rPr>
      <t>1,8L</t>
    </r>
  </si>
  <si>
    <r>
      <rPr>
        <sz val="11"/>
        <rFont val="Calibri"/>
        <family val="1"/>
      </rPr>
      <t>Vida</t>
    </r>
  </si>
  <si>
    <r>
      <rPr>
        <sz val="11"/>
        <rFont val="Calibri"/>
        <family val="1"/>
      </rPr>
      <t>Creme Dental</t>
    </r>
  </si>
  <si>
    <r>
      <rPr>
        <sz val="11"/>
        <rFont val="Calibri"/>
        <family val="1"/>
      </rPr>
      <t>Close-Up Red</t>
    </r>
  </si>
  <si>
    <r>
      <rPr>
        <sz val="11"/>
        <rFont val="Calibri"/>
        <family val="1"/>
      </rPr>
      <t>90g</t>
    </r>
  </si>
  <si>
    <r>
      <rPr>
        <sz val="11"/>
        <rFont val="Calibri"/>
        <family val="1"/>
      </rPr>
      <t>Sorriso Super Refr</t>
    </r>
  </si>
  <si>
    <r>
      <rPr>
        <b/>
        <sz val="16"/>
        <rFont val="Calibri"/>
        <family val="1"/>
      </rPr>
      <t>L I M P E Z A    E   H I G I</t>
    </r>
  </si>
  <si>
    <r>
      <rPr>
        <sz val="11"/>
        <rFont val="Calibri"/>
        <family val="1"/>
      </rPr>
      <t>Desinfetante</t>
    </r>
  </si>
  <si>
    <r>
      <rPr>
        <sz val="11"/>
        <rFont val="Calibri"/>
        <family val="1"/>
      </rPr>
      <t>Pinho Sol</t>
    </r>
  </si>
  <si>
    <r>
      <rPr>
        <sz val="11"/>
        <rFont val="Calibri"/>
        <family val="1"/>
      </rPr>
      <t>500ml</t>
    </r>
  </si>
  <si>
    <r>
      <rPr>
        <sz val="11"/>
        <rFont val="Calibri"/>
        <family val="1"/>
      </rPr>
      <t>Alpes</t>
    </r>
  </si>
  <si>
    <r>
      <rPr>
        <sz val="11"/>
        <rFont val="Calibri"/>
        <family val="1"/>
      </rPr>
      <t>Detergente Liquido</t>
    </r>
  </si>
  <si>
    <r>
      <rPr>
        <sz val="11"/>
        <rFont val="Calibri"/>
        <family val="1"/>
      </rPr>
      <t>Ypê</t>
    </r>
  </si>
  <si>
    <r>
      <rPr>
        <sz val="11"/>
        <rFont val="Calibri"/>
        <family val="1"/>
      </rPr>
      <t>Lã de Aço Bombril</t>
    </r>
  </si>
  <si>
    <r>
      <rPr>
        <sz val="11"/>
        <rFont val="Calibri"/>
        <family val="1"/>
      </rPr>
      <t>Bombril</t>
    </r>
  </si>
  <si>
    <r>
      <rPr>
        <sz val="11"/>
        <rFont val="Calibri"/>
        <family val="1"/>
      </rPr>
      <t>Pacote</t>
    </r>
  </si>
  <si>
    <r>
      <rPr>
        <sz val="11"/>
        <rFont val="Calibri"/>
        <family val="1"/>
      </rPr>
      <t>Limpador Multiuso</t>
    </r>
  </si>
  <si>
    <r>
      <rPr>
        <sz val="11"/>
        <rFont val="Calibri"/>
        <family val="1"/>
      </rPr>
      <t>Veja (Azul)</t>
    </r>
  </si>
  <si>
    <r>
      <rPr>
        <sz val="11"/>
        <rFont val="Calibri"/>
        <family val="1"/>
      </rPr>
      <t>Alpes (Azul)</t>
    </r>
  </si>
  <si>
    <r>
      <rPr>
        <sz val="11"/>
        <rFont val="Calibri"/>
        <family val="1"/>
      </rPr>
      <t>Papel Higiênico Folha Dupla</t>
    </r>
  </si>
  <si>
    <r>
      <rPr>
        <sz val="11"/>
        <rFont val="Calibri"/>
        <family val="1"/>
      </rPr>
      <t>Neve</t>
    </r>
  </si>
  <si>
    <r>
      <rPr>
        <sz val="11"/>
        <rFont val="Calibri"/>
        <family val="1"/>
      </rPr>
      <t>30m c/4</t>
    </r>
  </si>
  <si>
    <r>
      <rPr>
        <sz val="11"/>
        <rFont val="Calibri"/>
        <family val="1"/>
      </rPr>
      <t>Papel Higiênico Folha Simples</t>
    </r>
  </si>
  <si>
    <r>
      <rPr>
        <sz val="11"/>
        <rFont val="Calibri"/>
        <family val="1"/>
      </rPr>
      <t>Milli</t>
    </r>
  </si>
  <si>
    <r>
      <rPr>
        <sz val="11"/>
        <rFont val="Calibri"/>
        <family val="1"/>
      </rPr>
      <t>60m c/4</t>
    </r>
  </si>
  <si>
    <r>
      <rPr>
        <sz val="11"/>
        <rFont val="Calibri"/>
        <family val="1"/>
      </rPr>
      <t>Sabão em Pedra</t>
    </r>
  </si>
  <si>
    <r>
      <rPr>
        <sz val="11"/>
        <rFont val="Calibri"/>
        <family val="1"/>
      </rPr>
      <t>900gr</t>
    </r>
  </si>
  <si>
    <r>
      <rPr>
        <sz val="11"/>
        <rFont val="Calibri"/>
        <family val="1"/>
      </rPr>
      <t>Sabão em Pó</t>
    </r>
  </si>
  <si>
    <r>
      <rPr>
        <sz val="11"/>
        <rFont val="Calibri"/>
        <family val="1"/>
      </rPr>
      <t>Omo</t>
    </r>
  </si>
  <si>
    <r>
      <rPr>
        <sz val="11"/>
        <rFont val="Calibri"/>
        <family val="1"/>
      </rPr>
      <t>800 gr</t>
    </r>
  </si>
  <si>
    <r>
      <rPr>
        <sz val="11"/>
        <rFont val="Calibri"/>
        <family val="1"/>
      </rPr>
      <t>Sabonete</t>
    </r>
  </si>
  <si>
    <r>
      <rPr>
        <sz val="11"/>
        <rFont val="Calibri"/>
        <family val="1"/>
      </rPr>
      <t>Lux Sauve</t>
    </r>
  </si>
  <si>
    <r>
      <rPr>
        <sz val="11"/>
        <rFont val="Calibri"/>
        <family val="1"/>
      </rPr>
      <t>85g</t>
    </r>
  </si>
  <si>
    <r>
      <rPr>
        <b/>
        <sz val="12"/>
        <rFont val="Calibri"/>
        <family val="1"/>
      </rPr>
      <t>O U T R O S</t>
    </r>
  </si>
  <si>
    <r>
      <rPr>
        <sz val="11"/>
        <rFont val="Calibri"/>
        <family val="1"/>
      </rPr>
      <t>Pão</t>
    </r>
  </si>
  <si>
    <r>
      <rPr>
        <sz val="11"/>
        <rFont val="Calibri"/>
        <family val="1"/>
      </rPr>
      <t>Francês</t>
    </r>
  </si>
  <si>
    <r>
      <rPr>
        <sz val="11"/>
        <rFont val="Calibri"/>
        <family val="1"/>
      </rPr>
      <t>Kg</t>
    </r>
  </si>
  <si>
    <r>
      <rPr>
        <sz val="11"/>
        <rFont val="Calibri"/>
        <family val="1"/>
      </rPr>
      <t>Carne Bovina</t>
    </r>
  </si>
  <si>
    <r>
      <rPr>
        <sz val="11"/>
        <rFont val="Calibri"/>
        <family val="1"/>
      </rPr>
      <t>Coxão Mole</t>
    </r>
  </si>
  <si>
    <r>
      <rPr>
        <sz val="11"/>
        <rFont val="Calibri"/>
        <family val="1"/>
      </rPr>
      <t>Ovos  de Galinha</t>
    </r>
  </si>
  <si>
    <r>
      <rPr>
        <sz val="11"/>
        <rFont val="Calibri"/>
        <family val="1"/>
      </rPr>
      <t>Branco Médio</t>
    </r>
  </si>
  <si>
    <r>
      <rPr>
        <sz val="11"/>
        <rFont val="Calibri"/>
        <family val="1"/>
      </rPr>
      <t>Duzia</t>
    </r>
  </si>
  <si>
    <r>
      <rPr>
        <sz val="11"/>
        <rFont val="Calibri"/>
        <family val="1"/>
      </rPr>
      <t>Frango</t>
    </r>
  </si>
  <si>
    <r>
      <rPr>
        <sz val="11"/>
        <rFont val="Calibri"/>
        <family val="1"/>
      </rPr>
      <t>Resfriado</t>
    </r>
  </si>
  <si>
    <r>
      <rPr>
        <sz val="11"/>
        <rFont val="Calibri"/>
        <family val="1"/>
      </rPr>
      <t>Pesquisador</t>
    </r>
  </si>
  <si>
    <r>
      <rPr>
        <sz val="8"/>
        <rFont val="Arial MT"/>
        <family val="2"/>
      </rPr>
      <t>FELIPE LEITE DA SILVA</t>
    </r>
  </si>
  <si>
    <r>
      <rPr>
        <sz val="11"/>
        <rFont val="Calibri"/>
        <family val="1"/>
      </rPr>
      <t>Acadêmico do Curso Administração de Empresas Terceiro Ano Noturno Turma B</t>
    </r>
  </si>
  <si>
    <t>Pesquisa realizada em 01 de Julho de 2023</t>
  </si>
  <si>
    <t>Acadêmico do Curso Administração de Empresas Terceiro Ano Noturno Turma B</t>
  </si>
  <si>
    <t>Pesquisa realizada em  01 de Julho de 2023</t>
  </si>
  <si>
    <t>X</t>
  </si>
  <si>
    <t xml:space="preserve"> X</t>
  </si>
  <si>
    <t>EM            01-07-2023</t>
  </si>
  <si>
    <t>EM       01/07/2023</t>
  </si>
  <si>
    <t>EM            01-07-2024</t>
  </si>
  <si>
    <t>EM               20-11-21</t>
  </si>
  <si>
    <t>EM               11-12-21</t>
  </si>
  <si>
    <t>EM               12-02-22</t>
  </si>
  <si>
    <t>EM               26-03-22</t>
  </si>
  <si>
    <t>EM               30-04-22</t>
  </si>
  <si>
    <t>EM                 28-05-2022</t>
  </si>
  <si>
    <t>EM               25-06-2022</t>
  </si>
  <si>
    <t>EM               08-04-2023</t>
  </si>
  <si>
    <t>EM           01-07-2023</t>
  </si>
  <si>
    <t xml:space="preserve"> PREÇO MÉDIO EM 01/07/2023</t>
  </si>
  <si>
    <t>PESQUISA ITENS DA CESTA BÁSICA         REF.  JUNHO 2023</t>
  </si>
  <si>
    <t>Pesquisa realizada 01 de Junho  de 2023</t>
  </si>
  <si>
    <t>Pesquisa realizada em 01 de Julho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</si>
</sst>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"/>
    <numFmt numFmtId="165" formatCode="0.0"/>
    <numFmt numFmtId="166" formatCode="&quot;R$&quot;\ #,##0.00"/>
    <numFmt numFmtId="167" formatCode="_-[$R$-416]\ * #,##0.00_-;\-[$R$-416]\ * #,##0.00_-;_-[$R$-416]\ * &quot;-&quot;??_-;_-@_-"/>
    <numFmt numFmtId="168" formatCode="0.00000"/>
    <numFmt numFmtId="169" formatCode="_-&quot;R$&quot;\ * #,##0.00_-;\-&quot;R$&quot;\ * #,##0.00_-;_-&quot;R$&quot;\ * &quot;-&quot;??_-;_-@"/>
  </numFmts>
  <fonts count="8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name val="Bitstream Vera Sans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 MT"/>
    </font>
    <font>
      <sz val="10"/>
      <name val="Arial MT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Arial"/>
    </font>
    <font>
      <b/>
      <sz val="14"/>
      <name val="Calibri"/>
    </font>
    <font>
      <b/>
      <sz val="14"/>
      <name val="Calibri"/>
      <family val="1"/>
    </font>
    <font>
      <sz val="11"/>
      <name val="Calibri"/>
    </font>
    <font>
      <sz val="11"/>
      <name val="Calibri"/>
      <family val="1"/>
    </font>
    <font>
      <sz val="10"/>
      <color rgb="FF000000"/>
      <name val="Arial MT"/>
      <family val="2"/>
    </font>
    <font>
      <b/>
      <sz val="16"/>
      <name val="Calibri"/>
    </font>
    <font>
      <b/>
      <sz val="16"/>
      <name val="Calibri"/>
      <family val="1"/>
    </font>
    <font>
      <b/>
      <sz val="12"/>
      <name val="Calibri"/>
    </font>
    <font>
      <b/>
      <sz val="12"/>
      <name val="Calibri"/>
      <family val="1"/>
    </font>
    <font>
      <sz val="8"/>
      <name val="Arial MT"/>
    </font>
    <font>
      <sz val="8"/>
      <name val="Arial MT"/>
      <family val="2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Calibri"/>
    </font>
    <font>
      <b/>
      <sz val="14"/>
      <color rgb="FF000000"/>
      <name val="Calibri"/>
    </font>
    <font>
      <sz val="10"/>
      <color theme="1"/>
      <name val="Calibri"/>
    </font>
    <font>
      <sz val="9"/>
      <color theme="1"/>
      <name val="Times New Roman"/>
    </font>
    <font>
      <sz val="9"/>
      <color theme="1"/>
      <name val="Arial"/>
    </font>
    <font>
      <b/>
      <sz val="16"/>
      <color rgb="FF000000"/>
      <name val="Calibri"/>
    </font>
    <font>
      <sz val="9"/>
      <color theme="1"/>
      <name val="Calibri"/>
    </font>
    <font>
      <b/>
      <sz val="12"/>
      <color rgb="FF000000"/>
      <name val="Calibri"/>
    </font>
    <font>
      <sz val="8"/>
      <color theme="1"/>
      <name val="Rasa"/>
    </font>
    <font>
      <b/>
      <sz val="11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CE52"/>
        <bgColor indexed="64"/>
      </patternFill>
    </fill>
    <fill>
      <patternFill patternType="solid">
        <fgColor rgb="FFC0C0C0"/>
      </patternFill>
    </fill>
    <fill>
      <patternFill patternType="solid">
        <f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4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35">
    <xf numFmtId="0" fontId="0" fillId="0" borderId="0" xfId="0"/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16" xfId="0" applyFill="1" applyBorder="1"/>
    <xf numFmtId="0" fontId="0" fillId="0" borderId="13" xfId="0" applyFill="1" applyBorder="1"/>
    <xf numFmtId="0" fontId="3" fillId="0" borderId="0" xfId="0" applyFont="1" applyAlignment="1"/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9" fillId="0" borderId="8" xfId="0" applyFont="1" applyBorder="1"/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9" fillId="0" borderId="4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0" xfId="0" applyNumberFormat="1"/>
    <xf numFmtId="166" fontId="1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1" xfId="0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12" fillId="10" borderId="1" xfId="0" applyNumberFormat="1" applyFont="1" applyFill="1" applyBorder="1" applyAlignment="1">
      <alignment horizontal="center"/>
    </xf>
    <xf numFmtId="0" fontId="12" fillId="10" borderId="26" xfId="0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Border="1"/>
    <xf numFmtId="0" fontId="3" fillId="2" borderId="13" xfId="0" applyFont="1" applyFill="1" applyBorder="1" applyAlignment="1">
      <alignment vertical="center"/>
    </xf>
    <xf numFmtId="168" fontId="3" fillId="0" borderId="13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2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0" fillId="0" borderId="0" xfId="0" applyNumberFormat="1" applyFont="1"/>
    <xf numFmtId="166" fontId="0" fillId="0" borderId="0" xfId="0" applyNumberFormat="1" applyFill="1"/>
    <xf numFmtId="168" fontId="0" fillId="0" borderId="4" xfId="0" applyNumberFormat="1" applyBorder="1" applyAlignment="1">
      <alignment horizontal="center"/>
    </xf>
    <xf numFmtId="0" fontId="11" fillId="10" borderId="7" xfId="0" applyNumberFormat="1" applyFont="1" applyFill="1" applyBorder="1" applyAlignment="1">
      <alignment horizontal="center"/>
    </xf>
    <xf numFmtId="166" fontId="19" fillId="0" borderId="40" xfId="0" applyNumberFormat="1" applyFont="1" applyBorder="1" applyAlignment="1">
      <alignment horizontal="right" vertical="top" shrinkToFit="1"/>
    </xf>
    <xf numFmtId="166" fontId="34" fillId="0" borderId="4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 wrapText="1"/>
    </xf>
    <xf numFmtId="166" fontId="29" fillId="0" borderId="1" xfId="0" applyNumberFormat="1" applyFont="1" applyBorder="1" applyAlignment="1">
      <alignment horizontal="center" vertical="center" wrapText="1"/>
    </xf>
    <xf numFmtId="166" fontId="19" fillId="0" borderId="37" xfId="0" applyNumberFormat="1" applyFont="1" applyBorder="1" applyAlignment="1">
      <alignment horizontal="center" vertical="center" wrapText="1"/>
    </xf>
    <xf numFmtId="166" fontId="19" fillId="0" borderId="38" xfId="0" applyNumberFormat="1" applyFont="1" applyBorder="1" applyAlignment="1">
      <alignment horizontal="center" vertical="center" wrapText="1"/>
    </xf>
    <xf numFmtId="166" fontId="20" fillId="0" borderId="38" xfId="0" applyNumberFormat="1" applyFont="1" applyBorder="1" applyAlignment="1">
      <alignment horizontal="center" vertical="center" wrapText="1"/>
    </xf>
    <xf numFmtId="166" fontId="21" fillId="0" borderId="38" xfId="0" applyNumberFormat="1" applyFont="1" applyBorder="1" applyAlignment="1">
      <alignment horizontal="center" vertical="center" wrapText="1"/>
    </xf>
    <xf numFmtId="166" fontId="22" fillId="0" borderId="37" xfId="0" applyNumberFormat="1" applyFont="1" applyBorder="1" applyAlignment="1">
      <alignment horizontal="center" vertical="center" wrapText="1"/>
    </xf>
    <xf numFmtId="166" fontId="22" fillId="0" borderId="38" xfId="0" applyNumberFormat="1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/>
    </xf>
    <xf numFmtId="0" fontId="0" fillId="0" borderId="13" xfId="0" applyBorder="1"/>
    <xf numFmtId="2" fontId="0" fillId="5" borderId="15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1" fontId="11" fillId="10" borderId="54" xfId="0" applyNumberFormat="1" applyFon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66" fontId="19" fillId="10" borderId="15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19" fillId="7" borderId="15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6" xfId="0" applyBorder="1"/>
    <xf numFmtId="0" fontId="0" fillId="0" borderId="3" xfId="0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 wrapText="1"/>
    </xf>
    <xf numFmtId="166" fontId="19" fillId="0" borderId="3" xfId="0" applyNumberFormat="1" applyFont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center" vertical="center" wrapText="1"/>
    </xf>
    <xf numFmtId="0" fontId="0" fillId="0" borderId="25" xfId="0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166" fontId="9" fillId="0" borderId="26" xfId="0" applyNumberFormat="1" applyFont="1" applyFill="1" applyBorder="1" applyAlignment="1">
      <alignment horizontal="center" wrapText="1"/>
    </xf>
    <xf numFmtId="166" fontId="19" fillId="0" borderId="26" xfId="0" applyNumberFormat="1" applyFont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wrapText="1"/>
    </xf>
    <xf numFmtId="166" fontId="22" fillId="0" borderId="3" xfId="0" applyNumberFormat="1" applyFont="1" applyBorder="1" applyAlignment="1">
      <alignment horizontal="center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0" fontId="0" fillId="0" borderId="46" xfId="0" applyBorder="1"/>
    <xf numFmtId="0" fontId="0" fillId="0" borderId="10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166" fontId="19" fillId="0" borderId="57" xfId="0" applyNumberFormat="1" applyFont="1" applyBorder="1" applyAlignment="1">
      <alignment horizontal="center" vertical="center" wrapText="1"/>
    </xf>
    <xf numFmtId="166" fontId="25" fillId="0" borderId="0" xfId="0" applyNumberFormat="1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166" fontId="19" fillId="0" borderId="69" xfId="0" applyNumberFormat="1" applyFont="1" applyBorder="1" applyAlignment="1">
      <alignment horizontal="center" vertical="center" wrapText="1"/>
    </xf>
    <xf numFmtId="166" fontId="19" fillId="10" borderId="38" xfId="0" applyNumberFormat="1" applyFont="1" applyFill="1" applyBorder="1" applyAlignment="1">
      <alignment horizontal="center" vertical="center" wrapText="1"/>
    </xf>
    <xf numFmtId="166" fontId="21" fillId="10" borderId="38" xfId="0" applyNumberFormat="1" applyFont="1" applyFill="1" applyBorder="1" applyAlignment="1">
      <alignment horizontal="center" vertical="center" wrapText="1"/>
    </xf>
    <xf numFmtId="166" fontId="19" fillId="10" borderId="57" xfId="0" applyNumberFormat="1" applyFont="1" applyFill="1" applyBorder="1" applyAlignment="1">
      <alignment horizontal="center" vertical="center" wrapText="1"/>
    </xf>
    <xf numFmtId="166" fontId="22" fillId="10" borderId="38" xfId="0" applyNumberFormat="1" applyFont="1" applyFill="1" applyBorder="1" applyAlignment="1">
      <alignment horizontal="center" vertical="center" wrapText="1"/>
    </xf>
    <xf numFmtId="166" fontId="22" fillId="10" borderId="57" xfId="0" applyNumberFormat="1" applyFont="1" applyFill="1" applyBorder="1" applyAlignment="1">
      <alignment horizontal="center" vertical="center" wrapText="1"/>
    </xf>
    <xf numFmtId="166" fontId="37" fillId="21" borderId="37" xfId="0" applyNumberFormat="1" applyFont="1" applyFill="1" applyBorder="1" applyAlignment="1">
      <alignment horizontal="center" vertical="center" wrapText="1"/>
    </xf>
    <xf numFmtId="166" fontId="37" fillId="21" borderId="38" xfId="0" applyNumberFormat="1" applyFont="1" applyFill="1" applyBorder="1" applyAlignment="1">
      <alignment horizontal="center" vertical="center" wrapText="1"/>
    </xf>
    <xf numFmtId="166" fontId="40" fillId="21" borderId="38" xfId="0" applyNumberFormat="1" applyFont="1" applyFill="1" applyBorder="1" applyAlignment="1">
      <alignment horizontal="center" vertical="center" wrapText="1"/>
    </xf>
    <xf numFmtId="166" fontId="41" fillId="21" borderId="38" xfId="0" applyNumberFormat="1" applyFont="1" applyFill="1" applyBorder="1" applyAlignment="1">
      <alignment horizontal="center" vertical="center" wrapText="1"/>
    </xf>
    <xf numFmtId="166" fontId="37" fillId="21" borderId="57" xfId="0" applyNumberFormat="1" applyFont="1" applyFill="1" applyBorder="1" applyAlignment="1">
      <alignment horizontal="center" vertical="center" wrapText="1"/>
    </xf>
    <xf numFmtId="166" fontId="42" fillId="21" borderId="38" xfId="0" applyNumberFormat="1" applyFont="1" applyFill="1" applyBorder="1" applyAlignment="1">
      <alignment horizontal="center" vertical="center" wrapText="1"/>
    </xf>
    <xf numFmtId="0" fontId="11" fillId="10" borderId="7" xfId="0" applyNumberFormat="1" applyFont="1" applyFill="1" applyBorder="1" applyAlignment="1">
      <alignment horizontal="center" vertical="center"/>
    </xf>
    <xf numFmtId="0" fontId="43" fillId="21" borderId="10" xfId="0" applyNumberFormat="1" applyFont="1" applyFill="1" applyBorder="1" applyAlignment="1">
      <alignment horizontal="center"/>
    </xf>
    <xf numFmtId="0" fontId="43" fillId="21" borderId="15" xfId="0" applyNumberFormat="1" applyFont="1" applyFill="1" applyBorder="1" applyAlignment="1">
      <alignment horizontal="center"/>
    </xf>
    <xf numFmtId="0" fontId="43" fillId="21" borderId="15" xfId="0" applyNumberFormat="1" applyFont="1" applyFill="1" applyBorder="1" applyAlignment="1">
      <alignment horizontal="center" vertical="center"/>
    </xf>
    <xf numFmtId="166" fontId="30" fillId="0" borderId="37" xfId="0" applyNumberFormat="1" applyFont="1" applyBorder="1" applyAlignment="1">
      <alignment horizontal="center" vertical="center" wrapText="1"/>
    </xf>
    <xf numFmtId="166" fontId="30" fillId="0" borderId="38" xfId="0" applyNumberFormat="1" applyFont="1" applyBorder="1" applyAlignment="1">
      <alignment horizontal="center" vertical="center" wrapText="1"/>
    </xf>
    <xf numFmtId="166" fontId="31" fillId="0" borderId="38" xfId="0" applyNumberFormat="1" applyFont="1" applyBorder="1" applyAlignment="1">
      <alignment horizontal="center" vertical="center" wrapText="1"/>
    </xf>
    <xf numFmtId="166" fontId="31" fillId="0" borderId="37" xfId="0" applyNumberFormat="1" applyFont="1" applyBorder="1" applyAlignment="1">
      <alignment horizontal="center" vertical="center" wrapText="1"/>
    </xf>
    <xf numFmtId="166" fontId="31" fillId="0" borderId="57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right"/>
    </xf>
    <xf numFmtId="166" fontId="30" fillId="10" borderId="38" xfId="0" applyNumberFormat="1" applyFont="1" applyFill="1" applyBorder="1" applyAlignment="1">
      <alignment horizontal="center" vertical="center" wrapText="1"/>
    </xf>
    <xf numFmtId="166" fontId="31" fillId="10" borderId="38" xfId="0" applyNumberFormat="1" applyFont="1" applyFill="1" applyBorder="1" applyAlignment="1">
      <alignment horizontal="center" vertical="center" wrapText="1"/>
    </xf>
    <xf numFmtId="166" fontId="46" fillId="21" borderId="38" xfId="0" applyNumberFormat="1" applyFont="1" applyFill="1" applyBorder="1" applyAlignment="1">
      <alignment horizontal="center" vertical="center" wrapText="1"/>
    </xf>
    <xf numFmtId="166" fontId="46" fillId="21" borderId="57" xfId="0" applyNumberFormat="1" applyFont="1" applyFill="1" applyBorder="1" applyAlignment="1">
      <alignment horizontal="center" vertical="center" wrapText="1"/>
    </xf>
    <xf numFmtId="166" fontId="19" fillId="18" borderId="38" xfId="0" applyNumberFormat="1" applyFont="1" applyFill="1" applyBorder="1" applyAlignment="1">
      <alignment horizontal="center" vertical="center" wrapText="1"/>
    </xf>
    <xf numFmtId="166" fontId="32" fillId="18" borderId="38" xfId="0" applyNumberFormat="1" applyFont="1" applyFill="1" applyBorder="1" applyAlignment="1">
      <alignment horizontal="center" vertical="center" wrapText="1"/>
    </xf>
    <xf numFmtId="166" fontId="19" fillId="0" borderId="40" xfId="0" applyNumberFormat="1" applyFont="1" applyBorder="1" applyAlignment="1">
      <alignment horizontal="center" vertical="top" shrinkToFit="1"/>
    </xf>
    <xf numFmtId="0" fontId="4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0" fillId="0" borderId="0" xfId="0" applyNumberFormat="1" applyFill="1" applyBorder="1"/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5" borderId="15" xfId="0" applyNumberFormat="1" applyFont="1" applyFill="1" applyBorder="1" applyAlignment="1">
      <alignment horizontal="center"/>
    </xf>
    <xf numFmtId="166" fontId="48" fillId="0" borderId="38" xfId="0" applyNumberFormat="1" applyFont="1" applyBorder="1" applyAlignment="1">
      <alignment horizontal="center" vertical="center" wrapText="1"/>
    </xf>
    <xf numFmtId="0" fontId="0" fillId="0" borderId="0" xfId="0" applyNumberFormat="1" applyFont="1"/>
    <xf numFmtId="166" fontId="50" fillId="10" borderId="38" xfId="0" applyNumberFormat="1" applyFont="1" applyFill="1" applyBorder="1" applyAlignment="1">
      <alignment horizontal="center" vertical="center" wrapText="1"/>
    </xf>
    <xf numFmtId="166" fontId="50" fillId="10" borderId="3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4" fontId="4" fillId="0" borderId="0" xfId="3" applyFont="1" applyAlignment="1">
      <alignment horizontal="center"/>
    </xf>
    <xf numFmtId="44" fontId="19" fillId="0" borderId="0" xfId="3" applyFont="1" applyAlignment="1">
      <alignment horizontal="center"/>
    </xf>
    <xf numFmtId="44" fontId="3" fillId="15" borderId="1" xfId="3" applyFont="1" applyFill="1" applyBorder="1" applyAlignment="1">
      <alignment horizontal="center"/>
    </xf>
    <xf numFmtId="44" fontId="21" fillId="0" borderId="38" xfId="3" applyFont="1" applyBorder="1" applyAlignment="1">
      <alignment horizontal="center" vertical="center" wrapText="1"/>
    </xf>
    <xf numFmtId="44" fontId="25" fillId="0" borderId="0" xfId="3" applyFont="1"/>
    <xf numFmtId="44" fontId="0" fillId="0" borderId="0" xfId="3" applyFont="1"/>
    <xf numFmtId="0" fontId="11" fillId="10" borderId="4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3" xfId="0" applyNumberFormat="1" applyFill="1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26" xfId="0" applyNumberFormat="1" applyBorder="1" applyAlignment="1">
      <alignment vertical="center"/>
    </xf>
    <xf numFmtId="166" fontId="0" fillId="0" borderId="13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0" fontId="3" fillId="0" borderId="0" xfId="2" applyNumberFormat="1" applyFont="1" applyAlignment="1">
      <alignment vertical="center"/>
    </xf>
    <xf numFmtId="44" fontId="21" fillId="23" borderId="38" xfId="3" applyFont="1" applyFill="1" applyBorder="1" applyAlignment="1">
      <alignment horizontal="center" vertical="center" wrapText="1"/>
    </xf>
    <xf numFmtId="44" fontId="0" fillId="5" borderId="13" xfId="3" applyFont="1" applyFill="1" applyBorder="1" applyAlignment="1">
      <alignment horizontal="center"/>
    </xf>
    <xf numFmtId="44" fontId="49" fillId="0" borderId="37" xfId="3" applyFont="1" applyBorder="1" applyAlignment="1">
      <alignment horizontal="center" vertical="center" wrapText="1"/>
    </xf>
    <xf numFmtId="44" fontId="49" fillId="0" borderId="38" xfId="3" applyFont="1" applyBorder="1" applyAlignment="1">
      <alignment horizontal="center" vertical="center" wrapText="1"/>
    </xf>
    <xf numFmtId="44" fontId="49" fillId="23" borderId="38" xfId="3" applyFont="1" applyFill="1" applyBorder="1" applyAlignment="1">
      <alignment horizontal="center" vertical="center" wrapText="1"/>
    </xf>
    <xf numFmtId="169" fontId="51" fillId="0" borderId="41" xfId="0" applyNumberFormat="1" applyFont="1" applyBorder="1" applyAlignment="1">
      <alignment horizontal="center" vertical="top" wrapText="1"/>
    </xf>
    <xf numFmtId="44" fontId="49" fillId="0" borderId="57" xfId="3" applyFont="1" applyBorder="1" applyAlignment="1">
      <alignment horizontal="center" vertical="center" wrapText="1"/>
    </xf>
    <xf numFmtId="44" fontId="21" fillId="0" borderId="37" xfId="3" applyFont="1" applyBorder="1" applyAlignment="1">
      <alignment horizontal="center" vertical="center" wrapText="1"/>
    </xf>
    <xf numFmtId="44" fontId="21" fillId="0" borderId="57" xfId="3" applyFont="1" applyBorder="1" applyAlignment="1">
      <alignment horizontal="center" vertical="center" wrapText="1"/>
    </xf>
    <xf numFmtId="165" fontId="51" fillId="0" borderId="1" xfId="0" applyNumberFormat="1" applyFont="1" applyFill="1" applyBorder="1" applyAlignment="1">
      <alignment horizontal="center"/>
    </xf>
    <xf numFmtId="165" fontId="51" fillId="0" borderId="0" xfId="0" applyNumberFormat="1" applyFont="1"/>
    <xf numFmtId="166" fontId="51" fillId="0" borderId="1" xfId="0" applyNumberFormat="1" applyFont="1" applyBorder="1"/>
    <xf numFmtId="166" fontId="51" fillId="0" borderId="1" xfId="0" applyNumberFormat="1" applyFont="1" applyFill="1" applyBorder="1"/>
    <xf numFmtId="0" fontId="51" fillId="0" borderId="0" xfId="0" applyFont="1"/>
    <xf numFmtId="165" fontId="51" fillId="0" borderId="26" xfId="0" applyNumberFormat="1" applyFont="1" applyFill="1" applyBorder="1" applyAlignment="1">
      <alignment horizontal="center"/>
    </xf>
    <xf numFmtId="0" fontId="51" fillId="0" borderId="45" xfId="0" applyFont="1" applyBorder="1"/>
    <xf numFmtId="166" fontId="51" fillId="0" borderId="26" xfId="0" applyNumberFormat="1" applyFont="1" applyBorder="1"/>
    <xf numFmtId="165" fontId="51" fillId="0" borderId="3" xfId="0" applyNumberFormat="1" applyFont="1" applyFill="1" applyBorder="1" applyAlignment="1">
      <alignment horizontal="center"/>
    </xf>
    <xf numFmtId="166" fontId="51" fillId="0" borderId="3" xfId="0" applyNumberFormat="1" applyFont="1" applyBorder="1"/>
    <xf numFmtId="44" fontId="45" fillId="21" borderId="38" xfId="3" applyFont="1" applyFill="1" applyBorder="1" applyAlignment="1">
      <alignment horizontal="center" vertical="center" wrapText="1"/>
    </xf>
    <xf numFmtId="44" fontId="45" fillId="21" borderId="37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51" fillId="0" borderId="1" xfId="0" applyNumberFormat="1" applyFont="1" applyFill="1" applyBorder="1" applyAlignment="1">
      <alignment horizontal="center" vertical="center" wrapText="1"/>
    </xf>
    <xf numFmtId="166" fontId="52" fillId="0" borderId="1" xfId="0" applyNumberFormat="1" applyFont="1" applyBorder="1" applyAlignment="1">
      <alignment horizontal="center" vertical="top" wrapText="1"/>
    </xf>
    <xf numFmtId="166" fontId="51" fillId="0" borderId="1" xfId="0" applyNumberFormat="1" applyFont="1" applyBorder="1" applyAlignment="1">
      <alignment horizontal="center" vertical="center" wrapText="1"/>
    </xf>
    <xf numFmtId="166" fontId="51" fillId="0" borderId="37" xfId="0" applyNumberFormat="1" applyFont="1" applyBorder="1" applyAlignment="1">
      <alignment horizontal="right" vertical="center" wrapText="1"/>
    </xf>
    <xf numFmtId="166" fontId="49" fillId="0" borderId="37" xfId="0" applyNumberFormat="1" applyFont="1" applyBorder="1" applyAlignment="1">
      <alignment horizontal="center" vertical="center" wrapText="1"/>
    </xf>
    <xf numFmtId="166" fontId="51" fillId="0" borderId="38" xfId="0" applyNumberFormat="1" applyFont="1" applyBorder="1" applyAlignment="1">
      <alignment horizontal="right" vertical="center" wrapText="1"/>
    </xf>
    <xf numFmtId="166" fontId="49" fillId="0" borderId="38" xfId="0" applyNumberFormat="1" applyFont="1" applyBorder="1" applyAlignment="1">
      <alignment horizontal="center" vertical="center" wrapText="1"/>
    </xf>
    <xf numFmtId="166" fontId="49" fillId="10" borderId="38" xfId="0" applyNumberFormat="1" applyFont="1" applyFill="1" applyBorder="1" applyAlignment="1">
      <alignment horizontal="center" vertical="center" wrapText="1"/>
    </xf>
    <xf numFmtId="166" fontId="53" fillId="0" borderId="1" xfId="0" applyNumberFormat="1" applyFont="1" applyFill="1" applyBorder="1" applyAlignment="1">
      <alignment vertical="center" wrapText="1"/>
    </xf>
    <xf numFmtId="166" fontId="51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vertical="top" wrapText="1"/>
    </xf>
    <xf numFmtId="166" fontId="53" fillId="0" borderId="1" xfId="0" applyNumberFormat="1" applyFont="1" applyBorder="1" applyAlignment="1">
      <alignment horizontal="center" vertical="center" wrapText="1"/>
    </xf>
    <xf numFmtId="166" fontId="45" fillId="21" borderId="38" xfId="0" applyNumberFormat="1" applyFont="1" applyFill="1" applyBorder="1" applyAlignment="1">
      <alignment horizontal="center" vertical="center" wrapText="1"/>
    </xf>
    <xf numFmtId="166" fontId="53" fillId="0" borderId="1" xfId="0" applyNumberFormat="1" applyFont="1" applyFill="1" applyBorder="1" applyAlignment="1">
      <alignment horizontal="center" vertical="center" wrapText="1"/>
    </xf>
    <xf numFmtId="166" fontId="54" fillId="10" borderId="38" xfId="0" applyNumberFormat="1" applyFont="1" applyFill="1" applyBorder="1" applyAlignment="1">
      <alignment horizontal="center" vertical="center" wrapText="1"/>
    </xf>
    <xf numFmtId="166" fontId="54" fillId="0" borderId="38" xfId="0" applyNumberFormat="1" applyFont="1" applyFill="1" applyBorder="1" applyAlignment="1">
      <alignment horizontal="center" vertical="center" wrapText="1"/>
    </xf>
    <xf numFmtId="166" fontId="49" fillId="0" borderId="1" xfId="0" applyNumberFormat="1" applyFont="1" applyBorder="1" applyAlignment="1">
      <alignment horizontal="center" vertical="top" shrinkToFit="1"/>
    </xf>
    <xf numFmtId="166" fontId="21" fillId="0" borderId="1" xfId="0" applyNumberFormat="1" applyFont="1" applyBorder="1" applyAlignment="1">
      <alignment horizontal="center" vertical="top" shrinkToFit="1"/>
    </xf>
    <xf numFmtId="166" fontId="49" fillId="10" borderId="57" xfId="0" applyNumberFormat="1" applyFont="1" applyFill="1" applyBorder="1" applyAlignment="1">
      <alignment horizontal="center" vertical="center" wrapText="1"/>
    </xf>
    <xf numFmtId="166" fontId="54" fillId="10" borderId="57" xfId="0" applyNumberFormat="1" applyFont="1" applyFill="1" applyBorder="1" applyAlignment="1">
      <alignment horizontal="center" vertical="center" wrapText="1"/>
    </xf>
    <xf numFmtId="166" fontId="41" fillId="21" borderId="37" xfId="0" applyNumberFormat="1" applyFont="1" applyFill="1" applyBorder="1" applyAlignment="1">
      <alignment horizontal="center" vertical="center" wrapText="1"/>
    </xf>
    <xf numFmtId="166" fontId="45" fillId="21" borderId="37" xfId="0" applyNumberFormat="1" applyFont="1" applyFill="1" applyBorder="1" applyAlignment="1">
      <alignment horizontal="center" vertical="center" wrapText="1"/>
    </xf>
    <xf numFmtId="166" fontId="21" fillId="0" borderId="57" xfId="0" applyNumberFormat="1" applyFont="1" applyBorder="1" applyAlignment="1">
      <alignment horizontal="center" vertical="center" wrapText="1"/>
    </xf>
    <xf numFmtId="166" fontId="49" fillId="0" borderId="57" xfId="0" applyNumberFormat="1" applyFont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/>
    </xf>
    <xf numFmtId="166" fontId="55" fillId="0" borderId="27" xfId="0" applyNumberFormat="1" applyFont="1" applyBorder="1" applyAlignment="1">
      <alignment horizontal="center" vertical="center" wrapText="1"/>
    </xf>
    <xf numFmtId="166" fontId="51" fillId="0" borderId="15" xfId="0" applyNumberFormat="1" applyFont="1" applyBorder="1"/>
    <xf numFmtId="168" fontId="51" fillId="0" borderId="4" xfId="0" applyNumberFormat="1" applyFont="1" applyBorder="1" applyAlignment="1">
      <alignment horizontal="center"/>
    </xf>
    <xf numFmtId="168" fontId="51" fillId="0" borderId="1" xfId="0" applyNumberFormat="1" applyFont="1" applyBorder="1" applyAlignment="1">
      <alignment horizontal="center"/>
    </xf>
    <xf numFmtId="166" fontId="55" fillId="0" borderId="15" xfId="0" applyNumberFormat="1" applyFont="1" applyBorder="1" applyAlignment="1">
      <alignment horizontal="center" vertical="center" wrapText="1"/>
    </xf>
    <xf numFmtId="166" fontId="56" fillId="0" borderId="27" xfId="0" applyNumberFormat="1" applyFont="1" applyBorder="1" applyAlignment="1">
      <alignment horizontal="center" vertical="center" wrapText="1"/>
    </xf>
    <xf numFmtId="166" fontId="56" fillId="0" borderId="1" xfId="0" applyNumberFormat="1" applyFont="1" applyBorder="1" applyAlignment="1">
      <alignment horizontal="center" vertical="center" wrapText="1"/>
    </xf>
    <xf numFmtId="166" fontId="55" fillId="0" borderId="27" xfId="0" applyNumberFormat="1" applyFont="1" applyFill="1" applyBorder="1" applyAlignment="1">
      <alignment horizontal="center"/>
    </xf>
    <xf numFmtId="166" fontId="55" fillId="0" borderId="15" xfId="0" applyNumberFormat="1" applyFont="1" applyFill="1" applyBorder="1" applyAlignment="1">
      <alignment horizontal="center"/>
    </xf>
    <xf numFmtId="166" fontId="56" fillId="0" borderId="15" xfId="0" applyNumberFormat="1" applyFont="1" applyBorder="1" applyAlignment="1">
      <alignment horizontal="center" vertical="center" wrapText="1"/>
    </xf>
    <xf numFmtId="166" fontId="51" fillId="0" borderId="17" xfId="0" applyNumberFormat="1" applyFont="1" applyBorder="1"/>
    <xf numFmtId="166" fontId="45" fillId="21" borderId="57" xfId="0" applyNumberFormat="1" applyFont="1" applyFill="1" applyBorder="1" applyAlignment="1">
      <alignment horizontal="center" vertical="center" wrapText="1"/>
    </xf>
    <xf numFmtId="166" fontId="21" fillId="10" borderId="37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Border="1" applyAlignment="1">
      <alignment horizontal="center" vertical="center" wrapText="1"/>
    </xf>
    <xf numFmtId="166" fontId="55" fillId="0" borderId="13" xfId="0" applyNumberFormat="1" applyFont="1" applyFill="1" applyBorder="1" applyAlignment="1">
      <alignment horizontal="center"/>
    </xf>
    <xf numFmtId="166" fontId="55" fillId="0" borderId="35" xfId="0" applyNumberFormat="1" applyFont="1" applyBorder="1" applyAlignment="1">
      <alignment horizontal="center" vertical="center" wrapText="1"/>
    </xf>
    <xf numFmtId="166" fontId="51" fillId="0" borderId="5" xfId="0" applyNumberFormat="1" applyFont="1" applyBorder="1"/>
    <xf numFmtId="166" fontId="51" fillId="0" borderId="5" xfId="0" applyNumberFormat="1" applyFont="1" applyBorder="1" applyAlignment="1">
      <alignment horizontal="center"/>
    </xf>
    <xf numFmtId="166" fontId="54" fillId="10" borderId="71" xfId="0" applyNumberFormat="1" applyFont="1" applyFill="1" applyBorder="1" applyAlignment="1">
      <alignment horizontal="center" vertical="center" wrapText="1"/>
    </xf>
    <xf numFmtId="44" fontId="49" fillId="0" borderId="71" xfId="3" applyFont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/>
    </xf>
    <xf numFmtId="167" fontId="51" fillId="0" borderId="1" xfId="0" applyNumberFormat="1" applyFont="1" applyBorder="1" applyAlignment="1">
      <alignment horizontal="center" vertical="center" wrapText="1"/>
    </xf>
    <xf numFmtId="166" fontId="51" fillId="0" borderId="59" xfId="0" applyNumberFormat="1" applyFont="1" applyBorder="1" applyAlignment="1">
      <alignment horizontal="right" vertical="center" wrapText="1"/>
    </xf>
    <xf numFmtId="166" fontId="49" fillId="0" borderId="65" xfId="0" applyNumberFormat="1" applyFont="1" applyBorder="1" applyAlignment="1">
      <alignment horizontal="center" vertical="center" wrapText="1"/>
    </xf>
    <xf numFmtId="166" fontId="51" fillId="0" borderId="60" xfId="0" applyNumberFormat="1" applyFont="1" applyBorder="1" applyAlignment="1">
      <alignment horizontal="right" vertical="center" wrapText="1"/>
    </xf>
    <xf numFmtId="166" fontId="49" fillId="0" borderId="66" xfId="0" applyNumberFormat="1" applyFont="1" applyBorder="1" applyAlignment="1">
      <alignment horizontal="center" vertical="center" wrapText="1"/>
    </xf>
    <xf numFmtId="166" fontId="15" fillId="10" borderId="38" xfId="0" applyNumberFormat="1" applyFont="1" applyFill="1" applyBorder="1" applyAlignment="1">
      <alignment horizontal="center" vertical="center" wrapText="1"/>
    </xf>
    <xf numFmtId="166" fontId="45" fillId="21" borderId="66" xfId="0" applyNumberFormat="1" applyFont="1" applyFill="1" applyBorder="1" applyAlignment="1">
      <alignment horizontal="center" vertical="center" wrapText="1"/>
    </xf>
    <xf numFmtId="166" fontId="49" fillId="10" borderId="66" xfId="0" applyNumberFormat="1" applyFont="1" applyFill="1" applyBorder="1" applyAlignment="1">
      <alignment horizontal="center" vertical="center" wrapText="1"/>
    </xf>
    <xf numFmtId="166" fontId="15" fillId="0" borderId="27" xfId="0" applyNumberFormat="1" applyFont="1" applyFill="1" applyBorder="1" applyAlignment="1">
      <alignment horizontal="center"/>
    </xf>
    <xf numFmtId="167" fontId="51" fillId="0" borderId="27" xfId="0" applyNumberFormat="1" applyFont="1" applyBorder="1" applyAlignment="1">
      <alignment horizontal="center" vertical="center" wrapText="1"/>
    </xf>
    <xf numFmtId="166" fontId="49" fillId="0" borderId="67" xfId="0" applyNumberFormat="1" applyFont="1" applyBorder="1" applyAlignment="1">
      <alignment horizontal="center" vertical="center" wrapText="1"/>
    </xf>
    <xf numFmtId="166" fontId="49" fillId="10" borderId="37" xfId="0" applyNumberFormat="1" applyFont="1" applyFill="1" applyBorder="1" applyAlignment="1">
      <alignment horizontal="center" vertical="center" wrapText="1"/>
    </xf>
    <xf numFmtId="166" fontId="49" fillId="0" borderId="68" xfId="0" applyNumberFormat="1" applyFont="1" applyBorder="1" applyAlignment="1">
      <alignment horizontal="center" vertical="center" wrapText="1"/>
    </xf>
    <xf numFmtId="166" fontId="15" fillId="0" borderId="13" xfId="0" applyNumberFormat="1" applyFont="1" applyFill="1" applyBorder="1" applyAlignment="1">
      <alignment horizontal="center"/>
    </xf>
    <xf numFmtId="167" fontId="51" fillId="0" borderId="13" xfId="0" applyNumberFormat="1" applyFont="1" applyBorder="1" applyAlignment="1">
      <alignment horizontal="center" vertical="center" wrapText="1"/>
    </xf>
    <xf numFmtId="166" fontId="51" fillId="0" borderId="0" xfId="0" applyNumberFormat="1" applyFont="1" applyBorder="1" applyAlignment="1">
      <alignment horizontal="right" vertical="center" wrapText="1"/>
    </xf>
    <xf numFmtId="166" fontId="49" fillId="0" borderId="72" xfId="0" applyNumberFormat="1" applyFont="1" applyBorder="1" applyAlignment="1">
      <alignment horizontal="center" vertical="center" wrapText="1"/>
    </xf>
    <xf numFmtId="166" fontId="49" fillId="0" borderId="71" xfId="0" applyNumberFormat="1" applyFont="1" applyBorder="1" applyAlignment="1">
      <alignment horizontal="center" vertical="center" wrapText="1"/>
    </xf>
    <xf numFmtId="166" fontId="55" fillId="0" borderId="1" xfId="0" applyNumberFormat="1" applyFont="1" applyFill="1" applyBorder="1"/>
    <xf numFmtId="169" fontId="51" fillId="10" borderId="41" xfId="0" applyNumberFormat="1" applyFont="1" applyFill="1" applyBorder="1" applyAlignment="1">
      <alignment horizontal="center" vertical="top" wrapText="1"/>
    </xf>
    <xf numFmtId="169" fontId="45" fillId="21" borderId="40" xfId="0" applyNumberFormat="1" applyFont="1" applyFill="1" applyBorder="1" applyAlignment="1">
      <alignment horizontal="center" vertical="top" wrapText="1"/>
    </xf>
    <xf numFmtId="166" fontId="49" fillId="0" borderId="40" xfId="0" applyNumberFormat="1" applyFont="1" applyBorder="1" applyAlignment="1">
      <alignment horizontal="center" vertical="top" shrinkToFit="1"/>
    </xf>
    <xf numFmtId="0" fontId="52" fillId="0" borderId="70" xfId="0" applyFont="1" applyBorder="1" applyAlignment="1">
      <alignment horizontal="right" vertical="top" wrapText="1"/>
    </xf>
    <xf numFmtId="166" fontId="51" fillId="10" borderId="58" xfId="0" applyNumberFormat="1" applyFont="1" applyFill="1" applyBorder="1" applyAlignment="1">
      <alignment horizontal="center" vertical="top"/>
    </xf>
    <xf numFmtId="166" fontId="52" fillId="0" borderId="40" xfId="3" applyNumberFormat="1" applyFont="1" applyBorder="1" applyAlignment="1">
      <alignment horizontal="center" vertical="top" wrapText="1"/>
    </xf>
    <xf numFmtId="166" fontId="51" fillId="0" borderId="15" xfId="0" applyNumberFormat="1" applyFont="1" applyBorder="1" applyAlignment="1">
      <alignment horizontal="center" vertical="top"/>
    </xf>
    <xf numFmtId="166" fontId="52" fillId="10" borderId="40" xfId="3" applyNumberFormat="1" applyFont="1" applyFill="1" applyBorder="1" applyAlignment="1">
      <alignment horizontal="center" vertical="top" wrapText="1"/>
    </xf>
    <xf numFmtId="166" fontId="51" fillId="0" borderId="58" xfId="0" applyNumberFormat="1" applyFont="1" applyBorder="1" applyAlignment="1">
      <alignment horizontal="center" vertical="top"/>
    </xf>
    <xf numFmtId="166" fontId="51" fillId="0" borderId="40" xfId="0" applyNumberFormat="1" applyFont="1" applyBorder="1" applyAlignment="1">
      <alignment horizontal="left" wrapText="1"/>
    </xf>
    <xf numFmtId="166" fontId="51" fillId="10" borderId="7" xfId="0" applyNumberFormat="1" applyFont="1" applyFill="1" applyBorder="1" applyAlignment="1">
      <alignment horizontal="center" vertical="top"/>
    </xf>
    <xf numFmtId="166" fontId="51" fillId="10" borderId="15" xfId="0" applyNumberFormat="1" applyFont="1" applyFill="1" applyBorder="1" applyAlignment="1">
      <alignment horizontal="center" vertical="top"/>
    </xf>
    <xf numFmtId="166" fontId="45" fillId="21" borderId="15" xfId="0" applyNumberFormat="1" applyFont="1" applyFill="1" applyBorder="1" applyAlignment="1">
      <alignment horizontal="center" vertical="top"/>
    </xf>
    <xf numFmtId="166" fontId="49" fillId="0" borderId="70" xfId="0" applyNumberFormat="1" applyFont="1" applyBorder="1" applyAlignment="1">
      <alignment horizontal="center" vertical="top" shrinkToFit="1"/>
    </xf>
    <xf numFmtId="166" fontId="52" fillId="0" borderId="40" xfId="0" applyNumberFormat="1" applyFont="1" applyBorder="1" applyAlignment="1">
      <alignment horizontal="center" vertical="top" wrapText="1"/>
    </xf>
    <xf numFmtId="166" fontId="51" fillId="0" borderId="7" xfId="0" applyNumberFormat="1" applyFont="1" applyBorder="1" applyAlignment="1">
      <alignment horizontal="center" vertical="top"/>
    </xf>
    <xf numFmtId="166" fontId="45" fillId="21" borderId="40" xfId="3" applyNumberFormat="1" applyFont="1" applyFill="1" applyBorder="1" applyAlignment="1">
      <alignment horizontal="center" vertical="top" wrapText="1"/>
    </xf>
    <xf numFmtId="166" fontId="52" fillId="0" borderId="41" xfId="0" applyNumberFormat="1" applyFont="1" applyBorder="1" applyAlignment="1">
      <alignment horizontal="center" vertical="top" wrapText="1"/>
    </xf>
    <xf numFmtId="166" fontId="51" fillId="0" borderId="1" xfId="0" applyNumberFormat="1" applyFont="1" applyFill="1" applyBorder="1" applyAlignment="1">
      <alignment horizontal="center"/>
    </xf>
    <xf numFmtId="166" fontId="51" fillId="0" borderId="40" xfId="0" applyNumberFormat="1" applyFont="1" applyBorder="1" applyAlignment="1">
      <alignment horizontal="center" vertical="top" wrapText="1"/>
    </xf>
    <xf numFmtId="166" fontId="49" fillId="0" borderId="73" xfId="0" applyNumberFormat="1" applyFont="1" applyBorder="1" applyAlignment="1">
      <alignment horizontal="center" vertical="top" shrinkToFit="1"/>
    </xf>
    <xf numFmtId="166" fontId="51" fillId="0" borderId="13" xfId="0" applyNumberFormat="1" applyFont="1" applyFill="1" applyBorder="1"/>
    <xf numFmtId="166" fontId="51" fillId="0" borderId="5" xfId="0" applyNumberFormat="1" applyFont="1" applyBorder="1" applyAlignment="1">
      <alignment horizontal="center" vertical="top"/>
    </xf>
    <xf numFmtId="166" fontId="45" fillId="21" borderId="75" xfId="0" applyNumberFormat="1" applyFont="1" applyFill="1" applyBorder="1" applyAlignment="1">
      <alignment horizontal="center" vertical="center" wrapText="1"/>
    </xf>
    <xf numFmtId="166" fontId="45" fillId="21" borderId="73" xfId="3" applyNumberFormat="1" applyFont="1" applyFill="1" applyBorder="1" applyAlignment="1">
      <alignment horizontal="center" vertical="top" wrapText="1"/>
    </xf>
    <xf numFmtId="169" fontId="51" fillId="0" borderId="76" xfId="0" applyNumberFormat="1" applyFont="1" applyBorder="1" applyAlignment="1">
      <alignment horizontal="center" vertical="top" wrapText="1"/>
    </xf>
    <xf numFmtId="44" fontId="57" fillId="0" borderId="37" xfId="3" applyFont="1" applyBorder="1" applyAlignment="1">
      <alignment horizontal="center" vertical="center" wrapText="1"/>
    </xf>
    <xf numFmtId="44" fontId="57" fillId="0" borderId="38" xfId="3" applyFont="1" applyBorder="1" applyAlignment="1">
      <alignment horizontal="center" vertical="center" wrapText="1"/>
    </xf>
    <xf numFmtId="44" fontId="58" fillId="0" borderId="38" xfId="3" applyFont="1" applyBorder="1" applyAlignment="1">
      <alignment horizontal="center" vertical="center" wrapText="1"/>
    </xf>
    <xf numFmtId="44" fontId="57" fillId="0" borderId="57" xfId="3" applyFont="1" applyBorder="1" applyAlignment="1">
      <alignment horizontal="center" vertical="center" wrapText="1"/>
    </xf>
    <xf numFmtId="44" fontId="57" fillId="0" borderId="40" xfId="3" applyFont="1" applyFill="1" applyBorder="1" applyAlignment="1">
      <alignment horizontal="center" vertical="top" shrinkToFit="1"/>
    </xf>
    <xf numFmtId="44" fontId="57" fillId="0" borderId="77" xfId="3" applyFont="1" applyFill="1" applyBorder="1" applyAlignment="1">
      <alignment horizontal="center" vertical="top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61" fillId="0" borderId="40" xfId="0" applyNumberFormat="1" applyFont="1" applyBorder="1" applyAlignment="1">
      <alignment horizontal="center" vertical="top" wrapText="1"/>
    </xf>
    <xf numFmtId="166" fontId="61" fillId="0" borderId="40" xfId="0" applyNumberFormat="1" applyFont="1" applyBorder="1" applyAlignment="1">
      <alignment horizontal="center" vertical="top" wrapText="1"/>
    </xf>
    <xf numFmtId="8" fontId="61" fillId="25" borderId="40" xfId="0" applyNumberFormat="1" applyFont="1" applyFill="1" applyBorder="1" applyAlignment="1">
      <alignment horizontal="center" vertical="top" wrapText="1"/>
    </xf>
    <xf numFmtId="166" fontId="61" fillId="25" borderId="40" xfId="0" applyNumberFormat="1" applyFont="1" applyFill="1" applyBorder="1" applyAlignment="1">
      <alignment horizontal="center" vertical="top" wrapText="1"/>
    </xf>
    <xf numFmtId="44" fontId="57" fillId="25" borderId="38" xfId="3" applyFont="1" applyFill="1" applyBorder="1" applyAlignment="1">
      <alignment horizontal="center" vertical="center" wrapText="1"/>
    </xf>
    <xf numFmtId="44" fontId="57" fillId="25" borderId="57" xfId="3" applyFont="1" applyFill="1" applyBorder="1" applyAlignment="1">
      <alignment horizontal="center" vertical="center" wrapText="1"/>
    </xf>
    <xf numFmtId="44" fontId="57" fillId="25" borderId="77" xfId="3" applyFont="1" applyFill="1" applyBorder="1" applyAlignment="1">
      <alignment horizontal="center" vertical="top" shrinkToFit="1"/>
    </xf>
    <xf numFmtId="44" fontId="57" fillId="25" borderId="78" xfId="3" applyFont="1" applyFill="1" applyBorder="1" applyAlignment="1">
      <alignment horizontal="center" vertical="top" shrinkToFit="1"/>
    </xf>
    <xf numFmtId="44" fontId="57" fillId="25" borderId="79" xfId="3" applyFont="1" applyFill="1" applyBorder="1" applyAlignment="1">
      <alignment horizontal="center" vertical="top" shrinkToFit="1"/>
    </xf>
    <xf numFmtId="44" fontId="57" fillId="25" borderId="37" xfId="3" applyFont="1" applyFill="1" applyBorder="1" applyAlignment="1">
      <alignment horizontal="center" vertical="center" wrapText="1"/>
    </xf>
    <xf numFmtId="44" fontId="52" fillId="0" borderId="4" xfId="3" applyFont="1" applyFill="1" applyBorder="1" applyAlignment="1">
      <alignment horizontal="center"/>
    </xf>
    <xf numFmtId="44" fontId="52" fillId="0" borderId="1" xfId="3" applyFont="1" applyFill="1" applyBorder="1" applyAlignment="1">
      <alignment horizontal="center"/>
    </xf>
    <xf numFmtId="8" fontId="62" fillId="21" borderId="40" xfId="0" applyNumberFormat="1" applyFont="1" applyFill="1" applyBorder="1" applyAlignment="1">
      <alignment horizontal="center" vertical="top" wrapText="1"/>
    </xf>
    <xf numFmtId="166" fontId="62" fillId="21" borderId="40" xfId="0" applyNumberFormat="1" applyFont="1" applyFill="1" applyBorder="1" applyAlignment="1">
      <alignment horizontal="center" vertical="top" wrapText="1"/>
    </xf>
    <xf numFmtId="44" fontId="62" fillId="21" borderId="38" xfId="3" applyFont="1" applyFill="1" applyBorder="1" applyAlignment="1">
      <alignment horizontal="center" vertical="center" wrapText="1"/>
    </xf>
    <xf numFmtId="44" fontId="62" fillId="21" borderId="77" xfId="3" applyFont="1" applyFill="1" applyBorder="1" applyAlignment="1">
      <alignment horizontal="center" vertical="top" shrinkToFit="1"/>
    </xf>
    <xf numFmtId="44" fontId="62" fillId="21" borderId="37" xfId="3" applyFont="1" applyFill="1" applyBorder="1" applyAlignment="1">
      <alignment horizontal="center" vertical="center" wrapText="1"/>
    </xf>
    <xf numFmtId="44" fontId="62" fillId="21" borderId="57" xfId="3" applyFont="1" applyFill="1" applyBorder="1" applyAlignment="1">
      <alignment horizontal="center" vertical="center" wrapText="1"/>
    </xf>
    <xf numFmtId="44" fontId="0" fillId="0" borderId="0" xfId="3" applyFont="1" applyFill="1"/>
    <xf numFmtId="44" fontId="0" fillId="0" borderId="2" xfId="3" applyFont="1" applyFill="1" applyBorder="1"/>
    <xf numFmtId="44" fontId="52" fillId="0" borderId="34" xfId="3" applyFont="1" applyFill="1" applyBorder="1" applyAlignment="1">
      <alignment horizontal="center"/>
    </xf>
    <xf numFmtId="44" fontId="52" fillId="0" borderId="8" xfId="3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44" fontId="57" fillId="25" borderId="40" xfId="3" applyFont="1" applyFill="1" applyBorder="1" applyAlignment="1">
      <alignment horizontal="center" vertical="top" shrinkToFit="1"/>
    </xf>
    <xf numFmtId="44" fontId="0" fillId="0" borderId="0" xfId="3" applyFont="1" applyFill="1" applyAlignment="1">
      <alignment horizontal="center"/>
    </xf>
    <xf numFmtId="44" fontId="0" fillId="0" borderId="0" xfId="3" applyFont="1" applyFill="1" applyBorder="1" applyAlignment="1">
      <alignment horizontal="center"/>
    </xf>
    <xf numFmtId="44" fontId="0" fillId="5" borderId="15" xfId="3" applyFont="1" applyFill="1" applyBorder="1" applyAlignment="1">
      <alignment horizontal="center"/>
    </xf>
    <xf numFmtId="44" fontId="61" fillId="0" borderId="1" xfId="3" applyFont="1" applyBorder="1"/>
    <xf numFmtId="44" fontId="61" fillId="25" borderId="1" xfId="3" applyFont="1" applyFill="1" applyBorder="1"/>
    <xf numFmtId="44" fontId="62" fillId="21" borderId="40" xfId="3" applyFont="1" applyFill="1" applyBorder="1" applyAlignment="1">
      <alignment horizontal="center" vertical="top" shrinkToFit="1"/>
    </xf>
    <xf numFmtId="44" fontId="62" fillId="21" borderId="1" xfId="3" applyFont="1" applyFill="1" applyBorder="1"/>
    <xf numFmtId="0" fontId="43" fillId="21" borderId="10" xfId="3" applyNumberFormat="1" applyFont="1" applyFill="1" applyBorder="1" applyAlignment="1">
      <alignment horizontal="center"/>
    </xf>
    <xf numFmtId="44" fontId="0" fillId="0" borderId="1" xfId="3" applyFont="1" applyBorder="1"/>
    <xf numFmtId="8" fontId="61" fillId="0" borderId="40" xfId="0" applyNumberFormat="1" applyFont="1" applyFill="1" applyBorder="1" applyAlignment="1">
      <alignment horizontal="center" vertical="top" wrapText="1"/>
    </xf>
    <xf numFmtId="44" fontId="57" fillId="0" borderId="38" xfId="3" applyFont="1" applyFill="1" applyBorder="1" applyAlignment="1">
      <alignment horizontal="center" vertical="center" wrapText="1"/>
    </xf>
    <xf numFmtId="44" fontId="3" fillId="0" borderId="24" xfId="3" applyFont="1" applyFill="1" applyBorder="1" applyAlignment="1">
      <alignment horizontal="center"/>
    </xf>
    <xf numFmtId="166" fontId="0" fillId="0" borderId="45" xfId="0" applyNumberFormat="1" applyBorder="1"/>
    <xf numFmtId="44" fontId="11" fillId="0" borderId="45" xfId="0" applyNumberFormat="1" applyFont="1" applyFill="1" applyBorder="1" applyAlignment="1">
      <alignment horizontal="center"/>
    </xf>
    <xf numFmtId="44" fontId="57" fillId="23" borderId="38" xfId="3" applyFont="1" applyFill="1" applyBorder="1" applyAlignment="1">
      <alignment horizontal="center" vertical="center" wrapText="1"/>
    </xf>
    <xf numFmtId="166" fontId="1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63" fillId="26" borderId="40" xfId="0" applyFont="1" applyFill="1" applyBorder="1" applyAlignment="1">
      <alignment horizontal="center" vertical="top" wrapText="1"/>
    </xf>
    <xf numFmtId="0" fontId="63" fillId="26" borderId="40" xfId="0" applyFont="1" applyFill="1" applyBorder="1" applyAlignment="1">
      <alignment horizontal="left" vertical="top" wrapText="1" indent="2"/>
    </xf>
    <xf numFmtId="1" fontId="30" fillId="0" borderId="40" xfId="0" applyNumberFormat="1" applyFont="1" applyFill="1" applyBorder="1" applyAlignment="1">
      <alignment horizontal="left" vertical="top" indent="1" shrinkToFit="1"/>
    </xf>
    <xf numFmtId="0" fontId="66" fillId="0" borderId="40" xfId="0" applyFont="1" applyFill="1" applyBorder="1" applyAlignment="1">
      <alignment horizontal="left" vertical="top" wrapText="1"/>
    </xf>
    <xf numFmtId="1" fontId="30" fillId="0" borderId="40" xfId="0" applyNumberFormat="1" applyFont="1" applyFill="1" applyBorder="1" applyAlignment="1">
      <alignment horizontal="center" vertical="top" shrinkToFit="1"/>
    </xf>
    <xf numFmtId="166" fontId="0" fillId="0" borderId="0" xfId="0" applyNumberFormat="1" applyFill="1" applyBorder="1" applyAlignment="1">
      <alignment horizontal="left" vertical="top"/>
    </xf>
    <xf numFmtId="166" fontId="63" fillId="26" borderId="40" xfId="0" applyNumberFormat="1" applyFont="1" applyFill="1" applyBorder="1" applyAlignment="1">
      <alignment horizontal="center" vertical="top" wrapText="1"/>
    </xf>
    <xf numFmtId="166" fontId="30" fillId="0" borderId="40" xfId="0" applyNumberFormat="1" applyFont="1" applyFill="1" applyBorder="1" applyAlignment="1">
      <alignment horizontal="center" vertical="top" shrinkToFit="1"/>
    </xf>
    <xf numFmtId="166" fontId="68" fillId="0" borderId="40" xfId="0" applyNumberFormat="1" applyFont="1" applyFill="1" applyBorder="1" applyAlignment="1">
      <alignment horizontal="center" vertical="top" shrinkToFit="1"/>
    </xf>
    <xf numFmtId="166" fontId="30" fillId="0" borderId="41" xfId="0" applyNumberFormat="1" applyFont="1" applyFill="1" applyBorder="1" applyAlignment="1">
      <alignment horizontal="center" vertical="top" shrinkToFit="1"/>
    </xf>
    <xf numFmtId="0" fontId="75" fillId="0" borderId="0" xfId="0" applyFont="1" applyAlignment="1">
      <alignment horizontal="center"/>
    </xf>
    <xf numFmtId="0" fontId="0" fillId="0" borderId="0" xfId="0" applyFont="1" applyAlignment="1"/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76" fillId="0" borderId="0" xfId="0" applyFont="1"/>
    <xf numFmtId="0" fontId="78" fillId="0" borderId="0" xfId="0" applyFont="1"/>
    <xf numFmtId="0" fontId="77" fillId="28" borderId="40" xfId="0" applyFont="1" applyFill="1" applyBorder="1" applyAlignment="1">
      <alignment horizontal="center" vertical="center"/>
    </xf>
    <xf numFmtId="0" fontId="77" fillId="28" borderId="40" xfId="0" applyFont="1" applyFill="1" applyBorder="1" applyAlignment="1">
      <alignment vertical="center"/>
    </xf>
    <xf numFmtId="0" fontId="77" fillId="28" borderId="40" xfId="0" applyFont="1" applyFill="1" applyBorder="1" applyAlignment="1">
      <alignment horizontal="center"/>
    </xf>
    <xf numFmtId="0" fontId="75" fillId="0" borderId="70" xfId="0" applyFont="1" applyBorder="1" applyAlignment="1">
      <alignment horizontal="center"/>
    </xf>
    <xf numFmtId="0" fontId="78" fillId="0" borderId="82" xfId="0" applyFont="1" applyBorder="1"/>
    <xf numFmtId="0" fontId="78" fillId="0" borderId="41" xfId="0" applyFont="1" applyBorder="1"/>
    <xf numFmtId="0" fontId="78" fillId="0" borderId="41" xfId="0" applyFont="1" applyBorder="1" applyAlignment="1">
      <alignment horizontal="center"/>
    </xf>
    <xf numFmtId="8" fontId="80" fillId="0" borderId="40" xfId="0" applyNumberFormat="1" applyFont="1" applyBorder="1" applyAlignment="1">
      <alignment horizontal="center" vertical="top" wrapText="1"/>
    </xf>
    <xf numFmtId="0" fontId="78" fillId="0" borderId="83" xfId="0" applyFont="1" applyBorder="1"/>
    <xf numFmtId="0" fontId="78" fillId="0" borderId="40" xfId="0" applyFont="1" applyBorder="1"/>
    <xf numFmtId="0" fontId="78" fillId="0" borderId="40" xfId="0" applyFont="1" applyBorder="1" applyAlignment="1">
      <alignment horizontal="center"/>
    </xf>
    <xf numFmtId="166" fontId="81" fillId="0" borderId="40" xfId="0" applyNumberFormat="1" applyFont="1" applyBorder="1" applyAlignment="1">
      <alignment horizontal="center" vertical="top" wrapText="1"/>
    </xf>
    <xf numFmtId="166" fontId="82" fillId="0" borderId="40" xfId="0" applyNumberFormat="1" applyFont="1" applyBorder="1" applyAlignment="1">
      <alignment horizontal="center" vertical="top" wrapText="1"/>
    </xf>
    <xf numFmtId="166" fontId="80" fillId="0" borderId="40" xfId="0" applyNumberFormat="1" applyFont="1" applyBorder="1" applyAlignment="1">
      <alignment horizontal="center" vertical="top" wrapText="1"/>
    </xf>
    <xf numFmtId="0" fontId="78" fillId="30" borderId="40" xfId="0" applyFont="1" applyFill="1" applyBorder="1" applyAlignment="1">
      <alignment horizontal="center"/>
    </xf>
    <xf numFmtId="8" fontId="82" fillId="0" borderId="40" xfId="0" applyNumberFormat="1" applyFont="1" applyBorder="1" applyAlignment="1">
      <alignment horizontal="center" vertical="top" wrapText="1"/>
    </xf>
    <xf numFmtId="8" fontId="81" fillId="0" borderId="40" xfId="0" applyNumberFormat="1" applyFont="1" applyBorder="1" applyAlignment="1">
      <alignment horizontal="center" vertical="top" wrapText="1"/>
    </xf>
    <xf numFmtId="0" fontId="78" fillId="0" borderId="85" xfId="0" applyFont="1" applyBorder="1"/>
    <xf numFmtId="0" fontId="78" fillId="0" borderId="73" xfId="0" applyFont="1" applyBorder="1"/>
    <xf numFmtId="0" fontId="78" fillId="0" borderId="73" xfId="0" applyFont="1" applyBorder="1" applyAlignment="1">
      <alignment horizontal="center"/>
    </xf>
    <xf numFmtId="0" fontId="78" fillId="0" borderId="92" xfId="0" applyFont="1" applyBorder="1"/>
    <xf numFmtId="0" fontId="78" fillId="0" borderId="93" xfId="0" applyFont="1" applyBorder="1"/>
    <xf numFmtId="0" fontId="78" fillId="0" borderId="93" xfId="0" applyFont="1" applyBorder="1" applyAlignment="1">
      <alignment horizontal="center"/>
    </xf>
    <xf numFmtId="8" fontId="84" fillId="0" borderId="40" xfId="0" applyNumberFormat="1" applyFont="1" applyBorder="1" applyAlignment="1">
      <alignment horizontal="center" vertical="top" wrapText="1"/>
    </xf>
    <xf numFmtId="166" fontId="84" fillId="0" borderId="40" xfId="0" applyNumberFormat="1" applyFont="1" applyBorder="1" applyAlignment="1">
      <alignment horizontal="center" vertical="top" wrapText="1"/>
    </xf>
    <xf numFmtId="44" fontId="19" fillId="0" borderId="37" xfId="3" applyFont="1" applyBorder="1" applyAlignment="1">
      <alignment horizontal="center" vertical="center" wrapText="1"/>
    </xf>
    <xf numFmtId="44" fontId="0" fillId="0" borderId="1" xfId="3" applyFont="1" applyBorder="1" applyAlignment="1">
      <alignment horizontal="center"/>
    </xf>
    <xf numFmtId="0" fontId="56" fillId="28" borderId="40" xfId="0" applyFont="1" applyFill="1" applyBorder="1" applyAlignment="1">
      <alignment horizontal="center"/>
    </xf>
    <xf numFmtId="0" fontId="43" fillId="21" borderId="18" xfId="3" applyNumberFormat="1" applyFont="1" applyFill="1" applyBorder="1" applyAlignment="1">
      <alignment horizontal="center"/>
    </xf>
    <xf numFmtId="0" fontId="44" fillId="21" borderId="1" xfId="0" applyNumberFormat="1" applyFont="1" applyFill="1" applyBorder="1" applyAlignment="1">
      <alignment horizontal="center"/>
    </xf>
    <xf numFmtId="1" fontId="44" fillId="21" borderId="1" xfId="0" applyNumberFormat="1" applyFont="1" applyFill="1" applyBorder="1" applyAlignment="1">
      <alignment horizontal="center"/>
    </xf>
    <xf numFmtId="44" fontId="19" fillId="0" borderId="38" xfId="3" applyFont="1" applyBorder="1" applyAlignment="1">
      <alignment horizontal="center" vertical="center" wrapText="1"/>
    </xf>
    <xf numFmtId="44" fontId="20" fillId="0" borderId="38" xfId="3" applyFont="1" applyBorder="1" applyAlignment="1">
      <alignment horizontal="center" vertical="center" wrapText="1"/>
    </xf>
    <xf numFmtId="44" fontId="19" fillId="0" borderId="57" xfId="3" applyFont="1" applyBorder="1" applyAlignment="1">
      <alignment horizontal="center" vertical="center" wrapText="1"/>
    </xf>
    <xf numFmtId="44" fontId="22" fillId="0" borderId="37" xfId="3" applyFont="1" applyBorder="1" applyAlignment="1">
      <alignment horizontal="center" vertical="center" wrapText="1"/>
    </xf>
    <xf numFmtId="44" fontId="22" fillId="0" borderId="38" xfId="3" applyFont="1" applyBorder="1" applyAlignment="1">
      <alignment horizontal="center" vertical="center" wrapText="1"/>
    </xf>
    <xf numFmtId="44" fontId="22" fillId="0" borderId="57" xfId="3" applyFont="1" applyBorder="1" applyAlignment="1">
      <alignment horizontal="center" vertical="center" wrapText="1"/>
    </xf>
    <xf numFmtId="44" fontId="52" fillId="0" borderId="26" xfId="3" applyFont="1" applyFill="1" applyBorder="1" applyAlignment="1">
      <alignment horizontal="center"/>
    </xf>
    <xf numFmtId="44" fontId="52" fillId="0" borderId="3" xfId="3" applyFont="1" applyFill="1" applyBorder="1" applyAlignment="1">
      <alignment horizontal="center"/>
    </xf>
    <xf numFmtId="165" fontId="45" fillId="0" borderId="1" xfId="0" applyNumberFormat="1" applyFont="1" applyFill="1" applyBorder="1" applyAlignment="1">
      <alignment horizontal="center"/>
    </xf>
    <xf numFmtId="44" fontId="52" fillId="0" borderId="13" xfId="3" applyFont="1" applyFill="1" applyBorder="1" applyAlignment="1">
      <alignment horizontal="center"/>
    </xf>
    <xf numFmtId="164" fontId="3" fillId="20" borderId="50" xfId="0" applyNumberFormat="1" applyFont="1" applyFill="1" applyBorder="1" applyAlignment="1">
      <alignment horizontal="center"/>
    </xf>
    <xf numFmtId="164" fontId="3" fillId="20" borderId="55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6" fontId="0" fillId="14" borderId="5" xfId="0" applyNumberFormat="1" applyFill="1" applyBorder="1" applyAlignment="1">
      <alignment horizontal="center" wrapText="1"/>
    </xf>
    <xf numFmtId="166" fontId="0" fillId="14" borderId="6" xfId="0" applyNumberForma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8" fillId="7" borderId="5" xfId="0" applyFont="1" applyFill="1" applyBorder="1" applyAlignment="1">
      <alignment horizontal="center" vertical="center" textRotation="90"/>
    </xf>
    <xf numFmtId="0" fontId="28" fillId="7" borderId="6" xfId="0" applyFont="1" applyFill="1" applyBorder="1" applyAlignment="1">
      <alignment horizontal="center" vertical="center" textRotation="90"/>
    </xf>
    <xf numFmtId="0" fontId="28" fillId="7" borderId="7" xfId="0" applyFont="1" applyFill="1" applyBorder="1" applyAlignment="1">
      <alignment horizontal="center" vertical="center" textRotation="90"/>
    </xf>
    <xf numFmtId="164" fontId="14" fillId="13" borderId="23" xfId="0" applyNumberFormat="1" applyFont="1" applyFill="1" applyBorder="1" applyAlignment="1">
      <alignment horizontal="center"/>
    </xf>
    <xf numFmtId="164" fontId="14" fillId="13" borderId="1" xfId="0" applyNumberFormat="1" applyFont="1" applyFill="1" applyBorder="1" applyAlignment="1">
      <alignment horizontal="center"/>
    </xf>
    <xf numFmtId="164" fontId="14" fillId="12" borderId="25" xfId="0" applyNumberFormat="1" applyFont="1" applyFill="1" applyBorder="1" applyAlignment="1">
      <alignment horizontal="center"/>
    </xf>
    <xf numFmtId="164" fontId="14" fillId="12" borderId="26" xfId="0" applyNumberFormat="1" applyFont="1" applyFill="1" applyBorder="1" applyAlignment="1">
      <alignment horizontal="center"/>
    </xf>
    <xf numFmtId="164" fontId="14" fillId="8" borderId="23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164" fontId="13" fillId="11" borderId="20" xfId="0" applyNumberFormat="1" applyFont="1" applyFill="1" applyBorder="1" applyAlignment="1">
      <alignment horizontal="center" vertical="center"/>
    </xf>
    <xf numFmtId="164" fontId="13" fillId="11" borderId="21" xfId="0" applyNumberFormat="1" applyFont="1" applyFill="1" applyBorder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164" fontId="13" fillId="11" borderId="1" xfId="0" applyNumberFormat="1" applyFont="1" applyFill="1" applyBorder="1" applyAlignment="1">
      <alignment horizontal="center" vertical="center"/>
    </xf>
    <xf numFmtId="164" fontId="14" fillId="7" borderId="23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164" fontId="14" fillId="9" borderId="23" xfId="0" applyNumberFormat="1" applyFont="1" applyFill="1" applyBorder="1" applyAlignment="1">
      <alignment horizontal="center"/>
    </xf>
    <xf numFmtId="164" fontId="14" fillId="9" borderId="1" xfId="0" applyNumberFormat="1" applyFont="1" applyFill="1" applyBorder="1" applyAlignment="1">
      <alignment horizontal="center"/>
    </xf>
    <xf numFmtId="164" fontId="14" fillId="4" borderId="23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1" fillId="23" borderId="12" xfId="0" applyNumberFormat="1" applyFont="1" applyFill="1" applyBorder="1" applyAlignment="1">
      <alignment horizontal="center" vertical="center"/>
    </xf>
    <xf numFmtId="166" fontId="1" fillId="23" borderId="52" xfId="0" applyNumberFormat="1" applyFont="1" applyFill="1" applyBorder="1" applyAlignment="1">
      <alignment horizontal="center" vertical="center"/>
    </xf>
    <xf numFmtId="166" fontId="3" fillId="6" borderId="2" xfId="0" applyNumberFormat="1" applyFont="1" applyFill="1" applyBorder="1" applyAlignment="1">
      <alignment horizontal="center" vertical="center"/>
    </xf>
    <xf numFmtId="166" fontId="3" fillId="6" borderId="53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6" fontId="1" fillId="8" borderId="12" xfId="0" applyNumberFormat="1" applyFont="1" applyFill="1" applyBorder="1" applyAlignment="1">
      <alignment horizontal="center" vertical="center"/>
    </xf>
    <xf numFmtId="166" fontId="1" fillId="8" borderId="52" xfId="0" applyNumberFormat="1" applyFont="1" applyFill="1" applyBorder="1" applyAlignment="1">
      <alignment horizontal="center" vertical="center"/>
    </xf>
    <xf numFmtId="166" fontId="1" fillId="9" borderId="12" xfId="0" applyNumberFormat="1" applyFont="1" applyFill="1" applyBorder="1" applyAlignment="1">
      <alignment horizontal="center" vertical="center" wrapText="1"/>
    </xf>
    <xf numFmtId="166" fontId="1" fillId="9" borderId="52" xfId="0" applyNumberFormat="1" applyFont="1" applyFill="1" applyBorder="1" applyAlignment="1">
      <alignment horizontal="center" vertical="center" wrapText="1"/>
    </xf>
    <xf numFmtId="44" fontId="1" fillId="7" borderId="12" xfId="3" applyFont="1" applyFill="1" applyBorder="1" applyAlignment="1">
      <alignment horizontal="center" vertical="center" wrapText="1"/>
    </xf>
    <xf numFmtId="44" fontId="1" fillId="7" borderId="52" xfId="3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44" fontId="3" fillId="10" borderId="1" xfId="3" applyFont="1" applyFill="1" applyBorder="1" applyAlignment="1">
      <alignment horizontal="center" vertical="center" wrapText="1"/>
    </xf>
    <xf numFmtId="44" fontId="1" fillId="10" borderId="1" xfId="3" applyFont="1" applyFill="1" applyBorder="1" applyAlignment="1">
      <alignment horizontal="center" vertical="center" wrapText="1"/>
    </xf>
    <xf numFmtId="44" fontId="41" fillId="21" borderId="1" xfId="3" applyFont="1" applyFill="1" applyBorder="1" applyAlignment="1">
      <alignment horizontal="center" vertical="center" wrapText="1"/>
    </xf>
    <xf numFmtId="44" fontId="37" fillId="21" borderId="1" xfId="3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166" fontId="11" fillId="9" borderId="1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37" fillId="21" borderId="61" xfId="0" applyFont="1" applyFill="1" applyBorder="1" applyAlignment="1">
      <alignment horizontal="center"/>
    </xf>
    <xf numFmtId="44" fontId="15" fillId="10" borderId="6" xfId="3" applyFont="1" applyFill="1" applyBorder="1" applyAlignment="1">
      <alignment horizontal="center" vertical="center"/>
    </xf>
    <xf numFmtId="44" fontId="15" fillId="10" borderId="7" xfId="3" applyFont="1" applyFill="1" applyBorder="1" applyAlignment="1">
      <alignment horizontal="center" vertical="center"/>
    </xf>
    <xf numFmtId="44" fontId="45" fillId="21" borderId="5" xfId="3" applyFont="1" applyFill="1" applyBorder="1" applyAlignment="1">
      <alignment horizontal="center" vertical="center"/>
    </xf>
    <xf numFmtId="44" fontId="45" fillId="21" borderId="7" xfId="3" applyFont="1" applyFill="1" applyBorder="1" applyAlignment="1">
      <alignment horizontal="center" vertical="center"/>
    </xf>
    <xf numFmtId="10" fontId="55" fillId="24" borderId="6" xfId="2" applyNumberFormat="1" applyFont="1" applyFill="1" applyBorder="1" applyAlignment="1">
      <alignment horizontal="center" vertical="center"/>
    </xf>
    <xf numFmtId="10" fontId="55" fillId="24" borderId="7" xfId="2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166" fontId="11" fillId="9" borderId="13" xfId="0" applyNumberFormat="1" applyFont="1" applyFill="1" applyBorder="1" applyAlignment="1">
      <alignment horizontal="center" vertical="center"/>
    </xf>
    <xf numFmtId="166" fontId="11" fillId="9" borderId="3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39" fillId="16" borderId="5" xfId="0" applyFont="1" applyFill="1" applyBorder="1" applyAlignment="1">
      <alignment horizontal="center" vertical="center" textRotation="90"/>
    </xf>
    <xf numFmtId="0" fontId="39" fillId="16" borderId="6" xfId="0" applyFont="1" applyFill="1" applyBorder="1" applyAlignment="1">
      <alignment horizontal="center" vertical="center" textRotation="90"/>
    </xf>
    <xf numFmtId="0" fontId="39" fillId="16" borderId="7" xfId="0" applyFont="1" applyFill="1" applyBorder="1" applyAlignment="1">
      <alignment horizontal="center" vertical="center" textRotation="90"/>
    </xf>
    <xf numFmtId="0" fontId="35" fillId="16" borderId="5" xfId="0" applyFont="1" applyFill="1" applyBorder="1" applyAlignment="1">
      <alignment horizontal="center" vertical="center" textRotation="90"/>
    </xf>
    <xf numFmtId="0" fontId="35" fillId="16" borderId="6" xfId="0" applyFont="1" applyFill="1" applyBorder="1" applyAlignment="1">
      <alignment horizontal="center" vertical="center" textRotation="90"/>
    </xf>
    <xf numFmtId="0" fontId="35" fillId="16" borderId="7" xfId="0" applyFont="1" applyFill="1" applyBorder="1" applyAlignment="1">
      <alignment horizontal="center" vertical="center" textRotation="90"/>
    </xf>
    <xf numFmtId="0" fontId="38" fillId="16" borderId="5" xfId="0" applyFont="1" applyFill="1" applyBorder="1" applyAlignment="1">
      <alignment horizontal="center" vertical="center" textRotation="90"/>
    </xf>
    <xf numFmtId="0" fontId="38" fillId="16" borderId="6" xfId="0" applyFont="1" applyFill="1" applyBorder="1" applyAlignment="1">
      <alignment horizontal="center" vertical="center" textRotation="90"/>
    </xf>
    <xf numFmtId="0" fontId="38" fillId="16" borderId="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23" fillId="0" borderId="4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center" vertical="top" wrapText="1"/>
    </xf>
    <xf numFmtId="0" fontId="0" fillId="0" borderId="81" xfId="0" applyFill="1" applyBorder="1" applyAlignment="1">
      <alignment horizontal="left" wrapText="1"/>
    </xf>
    <xf numFmtId="0" fontId="0" fillId="0" borderId="82" xfId="0" applyFill="1" applyBorder="1" applyAlignment="1">
      <alignment horizontal="left" wrapText="1"/>
    </xf>
    <xf numFmtId="0" fontId="63" fillId="26" borderId="70" xfId="0" applyFont="1" applyFill="1" applyBorder="1" applyAlignment="1">
      <alignment horizontal="center" vertical="top" wrapText="1"/>
    </xf>
    <xf numFmtId="0" fontId="63" fillId="26" borderId="83" xfId="0" applyFont="1" applyFill="1" applyBorder="1" applyAlignment="1">
      <alignment horizontal="center" vertical="top" wrapText="1"/>
    </xf>
    <xf numFmtId="0" fontId="66" fillId="0" borderId="70" xfId="0" applyFont="1" applyFill="1" applyBorder="1" applyAlignment="1">
      <alignment horizontal="center" vertical="top" wrapText="1"/>
    </xf>
    <xf numFmtId="0" fontId="66" fillId="0" borderId="83" xfId="0" applyFont="1" applyFill="1" applyBorder="1" applyAlignment="1">
      <alignment horizontal="center" vertical="top" wrapText="1"/>
    </xf>
    <xf numFmtId="0" fontId="69" fillId="27" borderId="73" xfId="0" applyFont="1" applyFill="1" applyBorder="1" applyAlignment="1">
      <alignment horizontal="left" textRotation="90" wrapText="1"/>
    </xf>
    <xf numFmtId="0" fontId="69" fillId="27" borderId="76" xfId="0" applyFont="1" applyFill="1" applyBorder="1" applyAlignment="1">
      <alignment horizontal="left" textRotation="90" wrapText="1"/>
    </xf>
    <xf numFmtId="0" fontId="64" fillId="27" borderId="73" xfId="0" applyFont="1" applyFill="1" applyBorder="1" applyAlignment="1">
      <alignment horizontal="center" vertical="center" textRotation="90" wrapText="1"/>
    </xf>
    <xf numFmtId="0" fontId="64" fillId="27" borderId="76" xfId="0" applyFont="1" applyFill="1" applyBorder="1" applyAlignment="1">
      <alignment horizontal="center" vertical="center" textRotation="90" wrapText="1"/>
    </xf>
    <xf numFmtId="0" fontId="64" fillId="27" borderId="41" xfId="0" applyFont="1" applyFill="1" applyBorder="1" applyAlignment="1">
      <alignment horizontal="center" vertical="center" textRotation="90" wrapText="1"/>
    </xf>
    <xf numFmtId="0" fontId="69" fillId="27" borderId="41" xfId="0" applyFont="1" applyFill="1" applyBorder="1" applyAlignment="1">
      <alignment horizontal="left" textRotation="90" wrapText="1"/>
    </xf>
    <xf numFmtId="0" fontId="66" fillId="0" borderId="74" xfId="0" applyFont="1" applyFill="1" applyBorder="1" applyAlignment="1">
      <alignment horizontal="center" vertical="top" wrapText="1"/>
    </xf>
    <xf numFmtId="0" fontId="66" fillId="0" borderId="84" xfId="0" applyFont="1" applyFill="1" applyBorder="1" applyAlignment="1">
      <alignment horizontal="center" vertical="top" wrapText="1"/>
    </xf>
    <xf numFmtId="0" fontId="66" fillId="0" borderId="85" xfId="0" applyFont="1" applyFill="1" applyBorder="1" applyAlignment="1">
      <alignment horizontal="center" vertical="top" wrapText="1"/>
    </xf>
    <xf numFmtId="0" fontId="73" fillId="0" borderId="86" xfId="0" applyFont="1" applyFill="1" applyBorder="1" applyAlignment="1">
      <alignment horizontal="center" vertical="top" wrapText="1"/>
    </xf>
    <xf numFmtId="0" fontId="73" fillId="0" borderId="0" xfId="0" applyFont="1" applyFill="1" applyBorder="1" applyAlignment="1">
      <alignment horizontal="center" vertical="top" wrapText="1"/>
    </xf>
    <xf numFmtId="0" fontId="73" fillId="0" borderId="87" xfId="0" applyFont="1" applyFill="1" applyBorder="1" applyAlignment="1">
      <alignment horizontal="center" vertical="top" wrapText="1"/>
    </xf>
    <xf numFmtId="0" fontId="66" fillId="0" borderId="88" xfId="0" applyFont="1" applyFill="1" applyBorder="1" applyAlignment="1">
      <alignment horizontal="center" vertical="top" wrapText="1"/>
    </xf>
    <xf numFmtId="0" fontId="66" fillId="0" borderId="81" xfId="0" applyFont="1" applyFill="1" applyBorder="1" applyAlignment="1">
      <alignment horizontal="center" vertical="top" wrapText="1"/>
    </xf>
    <xf numFmtId="0" fontId="66" fillId="0" borderId="82" xfId="0" applyFont="1" applyFill="1" applyBorder="1" applyAlignment="1">
      <alignment horizontal="center" vertical="top" wrapText="1"/>
    </xf>
    <xf numFmtId="0" fontId="71" fillId="27" borderId="73" xfId="0" applyFont="1" applyFill="1" applyBorder="1" applyAlignment="1">
      <alignment horizontal="left" textRotation="90" wrapText="1"/>
    </xf>
    <xf numFmtId="0" fontId="71" fillId="27" borderId="76" xfId="0" applyFont="1" applyFill="1" applyBorder="1" applyAlignment="1">
      <alignment horizontal="left" textRotation="90" wrapText="1"/>
    </xf>
    <xf numFmtId="0" fontId="71" fillId="27" borderId="41" xfId="0" applyFont="1" applyFill="1" applyBorder="1" applyAlignment="1">
      <alignment horizontal="left" textRotation="90" wrapText="1"/>
    </xf>
    <xf numFmtId="0" fontId="23" fillId="0" borderId="0" xfId="0" applyFont="1" applyBorder="1" applyAlignment="1">
      <alignment horizontal="center" vertical="center"/>
    </xf>
    <xf numFmtId="0" fontId="85" fillId="29" borderId="89" xfId="0" applyFont="1" applyFill="1" applyBorder="1" applyAlignment="1">
      <alignment horizontal="center" vertical="center" textRotation="90"/>
    </xf>
    <xf numFmtId="0" fontId="66" fillId="0" borderId="90" xfId="0" applyFont="1" applyBorder="1"/>
    <xf numFmtId="0" fontId="66" fillId="0" borderId="91" xfId="0" applyFont="1" applyBorder="1"/>
    <xf numFmtId="0" fontId="75" fillId="0" borderId="94" xfId="0" applyFont="1" applyBorder="1" applyAlignment="1">
      <alignment horizontal="center"/>
    </xf>
    <xf numFmtId="0" fontId="66" fillId="0" borderId="95" xfId="0" applyFont="1" applyBorder="1"/>
    <xf numFmtId="0" fontId="66" fillId="0" borderId="75" xfId="0" applyFont="1" applyBorder="1"/>
    <xf numFmtId="0" fontId="86" fillId="0" borderId="86" xfId="0" applyFont="1" applyBorder="1" applyAlignment="1">
      <alignment horizontal="center" vertical="center"/>
    </xf>
    <xf numFmtId="0" fontId="0" fillId="0" borderId="0" xfId="0" applyFont="1" applyAlignment="1"/>
    <xf numFmtId="0" fontId="75" fillId="0" borderId="96" xfId="0" applyFont="1" applyBorder="1" applyAlignment="1">
      <alignment horizontal="center"/>
    </xf>
    <xf numFmtId="0" fontId="66" fillId="0" borderId="60" xfId="0" applyFont="1" applyBorder="1"/>
    <xf numFmtId="0" fontId="66" fillId="0" borderId="38" xfId="0" applyFont="1" applyBorder="1"/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9" fillId="29" borderId="89" xfId="0" applyFont="1" applyFill="1" applyBorder="1" applyAlignment="1">
      <alignment horizontal="center" vertical="center" textRotation="90"/>
    </xf>
    <xf numFmtId="0" fontId="83" fillId="29" borderId="89" xfId="0" applyFont="1" applyFill="1" applyBorder="1" applyAlignment="1">
      <alignment horizontal="center" vertical="center" textRotation="90"/>
    </xf>
    <xf numFmtId="166" fontId="3" fillId="2" borderId="47" xfId="0" applyNumberFormat="1" applyFont="1" applyFill="1" applyBorder="1" applyAlignment="1">
      <alignment horizontal="center" wrapText="1"/>
    </xf>
    <xf numFmtId="166" fontId="3" fillId="2" borderId="35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166" fontId="3" fillId="2" borderId="13" xfId="0" applyNumberFormat="1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166" fontId="3" fillId="2" borderId="22" xfId="0" applyNumberFormat="1" applyFont="1" applyFill="1" applyBorder="1" applyAlignment="1">
      <alignment horizontal="center" wrapText="1"/>
    </xf>
    <xf numFmtId="166" fontId="3" fillId="2" borderId="48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wrapText="1"/>
    </xf>
    <xf numFmtId="166" fontId="9" fillId="2" borderId="1" xfId="0" applyNumberFormat="1" applyFont="1" applyFill="1" applyBorder="1" applyAlignment="1">
      <alignment horizontal="center" wrapText="1"/>
    </xf>
    <xf numFmtId="166" fontId="9" fillId="2" borderId="13" xfId="0" applyNumberFormat="1" applyFont="1" applyFill="1" applyBorder="1" applyAlignment="1">
      <alignment horizontal="center" wrapText="1"/>
    </xf>
    <xf numFmtId="166" fontId="3" fillId="19" borderId="1" xfId="0" applyNumberFormat="1" applyFont="1" applyFill="1" applyBorder="1" applyAlignment="1">
      <alignment horizontal="center" wrapText="1"/>
    </xf>
    <xf numFmtId="166" fontId="3" fillId="19" borderId="13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13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42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28" fillId="9" borderId="31" xfId="0" applyNumberFormat="1" applyFont="1" applyFill="1" applyBorder="1" applyAlignment="1">
      <alignment horizontal="center" vertical="center"/>
    </xf>
    <xf numFmtId="166" fontId="28" fillId="9" borderId="34" xfId="0" applyNumberFormat="1" applyFont="1" applyFill="1" applyBorder="1" applyAlignment="1">
      <alignment horizontal="center" vertical="center"/>
    </xf>
    <xf numFmtId="166" fontId="28" fillId="5" borderId="5" xfId="0" applyNumberFormat="1" applyFont="1" applyFill="1" applyBorder="1" applyAlignment="1">
      <alignment horizontal="center" vertical="center"/>
    </xf>
    <xf numFmtId="166" fontId="28" fillId="5" borderId="7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166" fontId="28" fillId="5" borderId="50" xfId="0" applyNumberFormat="1" applyFont="1" applyFill="1" applyBorder="1" applyAlignment="1">
      <alignment horizontal="center" vertical="center"/>
    </xf>
    <xf numFmtId="166" fontId="28" fillId="5" borderId="51" xfId="0" applyNumberFormat="1" applyFont="1" applyFill="1" applyBorder="1" applyAlignment="1">
      <alignment horizontal="center" vertical="center"/>
    </xf>
    <xf numFmtId="10" fontId="47" fillId="21" borderId="5" xfId="2" applyNumberFormat="1" applyFont="1" applyFill="1" applyBorder="1" applyAlignment="1">
      <alignment horizontal="center" vertical="center"/>
    </xf>
    <xf numFmtId="10" fontId="47" fillId="21" borderId="7" xfId="2" applyNumberFormat="1" applyFont="1" applyFill="1" applyBorder="1" applyAlignment="1">
      <alignment horizontal="center" vertical="center"/>
    </xf>
    <xf numFmtId="166" fontId="28" fillId="9" borderId="13" xfId="0" applyNumberFormat="1" applyFont="1" applyFill="1" applyBorder="1" applyAlignment="1">
      <alignment horizontal="center" vertical="center"/>
    </xf>
    <xf numFmtId="166" fontId="28" fillId="9" borderId="3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  <xf numFmtId="0" fontId="12" fillId="22" borderId="53" xfId="0" applyFont="1" applyFill="1" applyBorder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2" fillId="22" borderId="39" xfId="0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/>
    </xf>
    <xf numFmtId="0" fontId="12" fillId="22" borderId="56" xfId="0" applyFont="1" applyFill="1" applyBorder="1" applyAlignment="1">
      <alignment horizontal="center" vertical="center"/>
    </xf>
    <xf numFmtId="0" fontId="12" fillId="22" borderId="28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12" fillId="22" borderId="13" xfId="0" applyFont="1" applyFill="1" applyBorder="1" applyAlignment="1">
      <alignment horizontal="center" vertical="center"/>
    </xf>
    <xf numFmtId="0" fontId="12" fillId="22" borderId="1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1" fillId="22" borderId="13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3" xfId="0" applyFont="1" applyFill="1" applyBorder="1" applyAlignment="1">
      <alignment horizontal="center" vertical="center"/>
    </xf>
    <xf numFmtId="44" fontId="19" fillId="25" borderId="37" xfId="3" applyFont="1" applyFill="1" applyBorder="1" applyAlignment="1">
      <alignment horizontal="center" vertical="center" wrapText="1"/>
    </xf>
    <xf numFmtId="44" fontId="43" fillId="21" borderId="37" xfId="3" applyFont="1" applyFill="1" applyBorder="1" applyAlignment="1">
      <alignment horizontal="center" vertical="center" wrapText="1"/>
    </xf>
    <xf numFmtId="0" fontId="11" fillId="10" borderId="54" xfId="3" applyNumberFormat="1" applyFont="1" applyFill="1" applyBorder="1" applyAlignment="1">
      <alignment horizontal="center"/>
    </xf>
    <xf numFmtId="165" fontId="87" fillId="0" borderId="1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 vertical="center"/>
    </xf>
  </cellXfs>
  <cellStyles count="4">
    <cellStyle name="Moeda" xfId="3" builtinId="4"/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colors>
    <mruColors>
      <color rgb="FF99CE5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EVOLUÇÃO DO PREÇO MÉDIO </a:t>
            </a:r>
          </a:p>
        </c:rich>
      </c:tx>
      <c:layout>
        <c:manualLayout>
          <c:xMode val="edge"/>
          <c:yMode val="edge"/>
          <c:x val="0.2273123359580052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MÉDIO'!$F$67:$N$67</c:f>
              <c:numCache>
                <c:formatCode>mmm\-yy</c:formatCode>
                <c:ptCount val="9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</c:numCache>
            </c:numRef>
          </c:cat>
          <c:val>
            <c:numRef>
              <c:f>'COMPARAÇÃO PREÇO MÉDIO'!$F$68:$N$68</c:f>
              <c:numCache>
                <c:formatCode>"R$"\ #,##0.00</c:formatCode>
                <c:ptCount val="9"/>
                <c:pt idx="0">
                  <c:v>489.38</c:v>
                </c:pt>
                <c:pt idx="1">
                  <c:v>493.35</c:v>
                </c:pt>
                <c:pt idx="2">
                  <c:v>505.43</c:v>
                </c:pt>
                <c:pt idx="3">
                  <c:v>562.34999999999991</c:v>
                </c:pt>
                <c:pt idx="4">
                  <c:v>556.13000000000011</c:v>
                </c:pt>
                <c:pt idx="5">
                  <c:v>569.79999999999995</c:v>
                </c:pt>
                <c:pt idx="6">
                  <c:v>570.84</c:v>
                </c:pt>
                <c:pt idx="7">
                  <c:v>597.45999999999992</c:v>
                </c:pt>
                <c:pt idx="8">
                  <c:v>594.38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E-4662-B1F6-46E435BA6B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7438016"/>
        <c:axId val="1337419712"/>
      </c:lineChart>
      <c:dateAx>
        <c:axId val="133743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419712"/>
        <c:crosses val="autoZero"/>
        <c:auto val="1"/>
        <c:lblOffset val="100"/>
        <c:baseTimeUnit val="months"/>
      </c:dateAx>
      <c:valAx>
        <c:axId val="1337419712"/>
        <c:scaling>
          <c:orientation val="minMax"/>
        </c:scaling>
        <c:delete val="0"/>
        <c:axPos val="l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74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DO PREÇO MÉDIO EM PERCENTUAIS (ACUMULADO)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234492563429572"/>
          <c:y val="0.19486111111111112"/>
          <c:w val="0.89765507436570424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MÉDIO'!$F$67:$O$67</c:f>
              <c:numCache>
                <c:formatCode>mmm\-yy</c:formatCode>
                <c:ptCount val="10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  <c:pt idx="9">
                  <c:v>45085</c:v>
                </c:pt>
              </c:numCache>
            </c:numRef>
          </c:cat>
          <c:val>
            <c:numRef>
              <c:f>'COMPARAÇÃO PREÇO MÉDIO'!$F$70:$O$70</c:f>
              <c:numCache>
                <c:formatCode>0.00%</c:formatCode>
                <c:ptCount val="10"/>
                <c:pt idx="0">
                  <c:v>0</c:v>
                </c:pt>
                <c:pt idx="1">
                  <c:v>8.1123053659732137E-3</c:v>
                </c:pt>
                <c:pt idx="2">
                  <c:v>3.2796599779312458E-2</c:v>
                </c:pt>
                <c:pt idx="3">
                  <c:v>0.14910703338918624</c:v>
                </c:pt>
                <c:pt idx="4">
                  <c:v>0.13639707384854333</c:v>
                </c:pt>
                <c:pt idx="5">
                  <c:v>0.16433037721198232</c:v>
                </c:pt>
                <c:pt idx="6">
                  <c:v>0.16645551514160772</c:v>
                </c:pt>
                <c:pt idx="7">
                  <c:v>0.22085087253259217</c:v>
                </c:pt>
                <c:pt idx="8">
                  <c:v>0.21455719481793295</c:v>
                </c:pt>
                <c:pt idx="9">
                  <c:v>0.21574236789406995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7-421C-BEBF-EEB3FFD593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22247024"/>
        <c:axId val="1222247856"/>
      </c:lineChart>
      <c:dateAx>
        <c:axId val="1222247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247856"/>
        <c:crosses val="autoZero"/>
        <c:auto val="1"/>
        <c:lblOffset val="100"/>
        <c:baseTimeUnit val="months"/>
      </c:dateAx>
      <c:valAx>
        <c:axId val="12222478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22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EVOLUÇÃO PERCENTUAL PREÇO MÉDIO (NO PERÍODO)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'COMPARAÇÃO PREÇO MÉDIO'!$F$67:$O$67</c:f>
              <c:numCache>
                <c:formatCode>mmm\-yy</c:formatCode>
                <c:ptCount val="10"/>
                <c:pt idx="0">
                  <c:v>44501</c:v>
                </c:pt>
                <c:pt idx="1">
                  <c:v>44531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45024</c:v>
                </c:pt>
                <c:pt idx="8">
                  <c:v>45054</c:v>
                </c:pt>
                <c:pt idx="9">
                  <c:v>45085</c:v>
                </c:pt>
              </c:numCache>
            </c:numRef>
          </c:cat>
          <c:val>
            <c:numRef>
              <c:f>'COMPARAÇÃO PREÇO MÉDIO'!$F$69:$O$69</c:f>
              <c:numCache>
                <c:formatCode>0.00%</c:formatCode>
                <c:ptCount val="10"/>
                <c:pt idx="0">
                  <c:v>0</c:v>
                </c:pt>
                <c:pt idx="1">
                  <c:v>8.1123053659732137E-3</c:v>
                </c:pt>
                <c:pt idx="2">
                  <c:v>2.448565926826788E-2</c:v>
                </c:pt>
                <c:pt idx="3">
                  <c:v>0.11261697960152731</c:v>
                </c:pt>
                <c:pt idx="4">
                  <c:v>-1.1060727305058719E-2</c:v>
                </c:pt>
                <c:pt idx="5">
                  <c:v>2.4580583676478227E-2</c:v>
                </c:pt>
                <c:pt idx="6">
                  <c:v>1.8252018252019298E-3</c:v>
                </c:pt>
                <c:pt idx="7">
                  <c:v>4.6633032022983516E-2</c:v>
                </c:pt>
                <c:pt idx="8">
                  <c:v>-5.1551568305826835E-3</c:v>
                </c:pt>
                <c:pt idx="9">
                  <c:v>9.7580672297169712E-4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0-4F4A-AF89-7BF2A593A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1332944352"/>
        <c:axId val="1332931456"/>
      </c:barChart>
      <c:dateAx>
        <c:axId val="133294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2931456"/>
        <c:crosses val="autoZero"/>
        <c:auto val="1"/>
        <c:lblOffset val="100"/>
        <c:baseTimeUnit val="months"/>
      </c:dateAx>
      <c:valAx>
        <c:axId val="13329314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29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'COMPARAÇÃO PREÇO MÉDIO'!$M$67:$O$67</c:f>
              <c:numCache>
                <c:formatCode>mmm\-yy</c:formatCode>
                <c:ptCount val="3"/>
                <c:pt idx="0">
                  <c:v>45024</c:v>
                </c:pt>
                <c:pt idx="1">
                  <c:v>45054</c:v>
                </c:pt>
                <c:pt idx="2">
                  <c:v>45085</c:v>
                </c:pt>
              </c:numCache>
            </c:numRef>
          </c:cat>
          <c:val>
            <c:numRef>
              <c:f>'COMPARAÇÃO PREÇO MÉDIO'!$M$69:$O$69</c:f>
              <c:numCache>
                <c:formatCode>0.00%</c:formatCode>
                <c:ptCount val="3"/>
                <c:pt idx="0">
                  <c:v>4.6633032022983516E-2</c:v>
                </c:pt>
                <c:pt idx="1">
                  <c:v>-5.1551568305826835E-3</c:v>
                </c:pt>
                <c:pt idx="2">
                  <c:v>9.7580672297169712E-4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7-4E32-9302-26E52898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44536"/>
        <c:axId val="469750112"/>
      </c:areaChart>
      <c:dateAx>
        <c:axId val="469744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50112"/>
        <c:crosses val="autoZero"/>
        <c:auto val="1"/>
        <c:lblOffset val="100"/>
        <c:baseTimeUnit val="months"/>
      </c:dateAx>
      <c:valAx>
        <c:axId val="4697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74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0</xdr:row>
      <xdr:rowOff>0</xdr:rowOff>
    </xdr:from>
    <xdr:to>
      <xdr:col>12</xdr:col>
      <xdr:colOff>476250</xdr:colOff>
      <xdr:row>3</xdr:row>
      <xdr:rowOff>186405</xdr:rowOff>
    </xdr:to>
    <xdr:pic>
      <xdr:nvPicPr>
        <xdr:cNvPr id="5" name="Imagem 3" descr="Cópia de brasao_2011_color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0"/>
          <a:ext cx="1000125" cy="77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6</xdr:col>
      <xdr:colOff>503208</xdr:colOff>
      <xdr:row>4</xdr:row>
      <xdr:rowOff>0</xdr:rowOff>
    </xdr:to>
    <xdr:pic>
      <xdr:nvPicPr>
        <xdr:cNvPr id="4" name="irc_mi" descr="http://t2.gstatic.com/images?q=tbn:ANd9GcTkV1ajT8YU09p2Z-Wz63p3tZimIKNg0Mprf1QXiJudRsnDEDx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080" y="0"/>
          <a:ext cx="503208" cy="781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937150</xdr:colOff>
      <xdr:row>76</xdr:row>
      <xdr:rowOff>7794</xdr:rowOff>
    </xdr:from>
    <xdr:to>
      <xdr:col>10</xdr:col>
      <xdr:colOff>565675</xdr:colOff>
      <xdr:row>99</xdr:row>
      <xdr:rowOff>141694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93720" y="16011368"/>
          <a:ext cx="8389951" cy="46366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 Colegiado do Curso de Graduação em Ciências Econômicas da Universidade do Estado do Paraná - Unespar – Campus de Apucarana, por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intermédio da equipe de Acadêmicos Extensionistas Voluntários e do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Prof. Acir Bacõn, coordenador do Projeto de Extensão “Pesquisa de Preços de Itens de Produtos da Cesta Básica e de Preços de Combustíveis”  em parceria com o PROCON 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Apucarana,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realizou no dia 01 de Julho de 2023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pesquisa de preços em 5  lojas supermercadistas estabelecidas na cidade de Apucarana, nas quais foram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consultados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todo  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preços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 (cinquenta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seis)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ítens divididos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nos segmentos MERCEARIA,  HIGIENE E LIMPEZA, E OUTROS (pão, carne de frango, carne bovina e ovos)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1Kg </a:t>
          </a:r>
          <a:r>
            <a:rPr lang="pt-BR" sz="1200"/>
            <a:t> </a:t>
          </a: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 Pesquisa apontou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uma variação percentual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33,28%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evidenciada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comparação entre os Preços Mínimos e  Máximos Totais praticados pelos Supermercados, sendo o total dos preços mínimos R$ 509,84 e o total dos preços máximos R$ 679,52.</a:t>
          </a: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maior diferença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entre os Preços Mínimos e Máximos Totais  detectada no seguimento ALIMENTOS  produto Sal, especificação menor preço, 1 quilo, sendo de 148,61% tal diferença.</a:t>
          </a:r>
          <a:endParaRPr lang="pt-BR" sz="1200">
            <a:effectLst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segmento de HIGIENE E LIMPEZA  diferença entre preço mínimo e máximo verificada no produto creme dental Close Up, com preço mínp Red, 90 gramas  com preço mínimo de R$ 2,69 e preço máximo de R$ 6,59, uma diferença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138,4%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Ainda no segmento de HIGIENE E LIMPEZA foi destacado o produto Papel Higiênico Folha Simples, especificação Milli, com a terceira maior diferença entre os preço mínimo e máximo praticados pelas lojas no percentual de </a:t>
          </a: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127,8%,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seja, o mesmo produto foi encontrado com o preço mínimo de R$ 7,24 e com preço máximo de R$ 16,49.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Tais diferenças deixam claro a importância do consumidor pesquisar antes de realizar suas compras  visto que são expressivas as diferenças dos preços, de um mesmo produto, praticados pelos supermercados da cidade.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Vale esclarecer que a especificação do produto "menor preço" não leva a efeito a marca, mas sim  aquele que, independente da marca,  está sendo oferecido ao menor preço. </a:t>
          </a: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Ao ser confrontado o Total dos Preços Médios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presente pesquisa (R$ 594,96) com o Total dos Preços Médios  da 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pesquisa realizada em 06/05/2023 (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R$ 594,38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observa-se uma diferença a menor de R$ 0,58, significando que houve uma elevação em termos de TOTAL DE PREÇOS MÉDIOS,  de aproximadamente 0,1%.  (um décimo por cento).</a:t>
          </a:r>
          <a:r>
            <a:rPr lang="pt-BR" sz="12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20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61061</xdr:colOff>
      <xdr:row>18</xdr:row>
      <xdr:rowOff>133351</xdr:rowOff>
    </xdr:from>
    <xdr:to>
      <xdr:col>1</xdr:col>
      <xdr:colOff>190506</xdr:colOff>
      <xdr:row>29</xdr:row>
      <xdr:rowOff>142877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 rot="16200000">
          <a:off x="-707654" y="4559666"/>
          <a:ext cx="2105026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43</xdr:row>
      <xdr:rowOff>60508</xdr:rowOff>
    </xdr:from>
    <xdr:to>
      <xdr:col>1</xdr:col>
      <xdr:colOff>183176</xdr:colOff>
      <xdr:row>54</xdr:row>
      <xdr:rowOff>70034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16200000">
          <a:off x="-729637" y="9244196"/>
          <a:ext cx="2105026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57</xdr:row>
      <xdr:rowOff>36636</xdr:rowOff>
    </xdr:from>
    <xdr:to>
      <xdr:col>1</xdr:col>
      <xdr:colOff>207600</xdr:colOff>
      <xdr:row>60</xdr:row>
      <xdr:rowOff>188608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rot="16200000">
          <a:off x="-26648" y="11193859"/>
          <a:ext cx="723472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 rot="16200000">
          <a:off x="-779092" y="4935904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 rot="16200000">
          <a:off x="-779092" y="4935904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 rot="16200000">
          <a:off x="-801075" y="9849034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 rot="16200000">
          <a:off x="-59986" y="11884422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61061</xdr:colOff>
      <xdr:row>18</xdr:row>
      <xdr:rowOff>133351</xdr:rowOff>
    </xdr:from>
    <xdr:to>
      <xdr:col>1</xdr:col>
      <xdr:colOff>190506</xdr:colOff>
      <xdr:row>29</xdr:row>
      <xdr:rowOff>142877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rot="16200000">
          <a:off x="-707654" y="4559666"/>
          <a:ext cx="2105026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43</xdr:row>
      <xdr:rowOff>60508</xdr:rowOff>
    </xdr:from>
    <xdr:to>
      <xdr:col>1</xdr:col>
      <xdr:colOff>183176</xdr:colOff>
      <xdr:row>54</xdr:row>
      <xdr:rowOff>70034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 rot="16200000">
          <a:off x="-729637" y="9244196"/>
          <a:ext cx="2105026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57</xdr:row>
      <xdr:rowOff>36636</xdr:rowOff>
    </xdr:from>
    <xdr:to>
      <xdr:col>1</xdr:col>
      <xdr:colOff>207600</xdr:colOff>
      <xdr:row>60</xdr:row>
      <xdr:rowOff>188608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rot="16200000">
          <a:off x="-26648" y="11193859"/>
          <a:ext cx="723472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61061</xdr:colOff>
      <xdr:row>19</xdr:row>
      <xdr:rowOff>133351</xdr:rowOff>
    </xdr:from>
    <xdr:to>
      <xdr:col>1</xdr:col>
      <xdr:colOff>190506</xdr:colOff>
      <xdr:row>30</xdr:row>
      <xdr:rowOff>142877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 rot="16200000">
          <a:off x="-779092" y="4926379"/>
          <a:ext cx="2209801" cy="1294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M    E    R    C    E    A    R    I    A </a:t>
          </a:r>
        </a:p>
      </xdr:txBody>
    </xdr:sp>
    <xdr:clientData/>
  </xdr:twoCellAnchor>
  <xdr:twoCellAnchor>
    <xdr:from>
      <xdr:col>1</xdr:col>
      <xdr:colOff>24426</xdr:colOff>
      <xdr:row>44</xdr:row>
      <xdr:rowOff>60508</xdr:rowOff>
    </xdr:from>
    <xdr:to>
      <xdr:col>1</xdr:col>
      <xdr:colOff>183176</xdr:colOff>
      <xdr:row>55</xdr:row>
      <xdr:rowOff>70034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 rot="16200000">
          <a:off x="-801075" y="9839509"/>
          <a:ext cx="2209801" cy="158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L I M P E Z A      E     H I G I E N E </a:t>
          </a:r>
        </a:p>
      </xdr:txBody>
    </xdr:sp>
    <xdr:clientData/>
  </xdr:twoCellAnchor>
  <xdr:twoCellAnchor>
    <xdr:from>
      <xdr:col>1</xdr:col>
      <xdr:colOff>24425</xdr:colOff>
      <xdr:row>58</xdr:row>
      <xdr:rowOff>36636</xdr:rowOff>
    </xdr:from>
    <xdr:to>
      <xdr:col>1</xdr:col>
      <xdr:colOff>207600</xdr:colOff>
      <xdr:row>61</xdr:row>
      <xdr:rowOff>188608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 rot="16200000">
          <a:off x="-59986" y="11874897"/>
          <a:ext cx="752047" cy="183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/>
            <a:t>OUTROS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</xdr:colOff>
      <xdr:row>0</xdr:row>
      <xdr:rowOff>0</xdr:rowOff>
    </xdr:from>
    <xdr:ext cx="0" cy="609600"/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762" y="13035824"/>
          <a:ext cx="0" cy="609600"/>
        </a:xfrm>
        <a:custGeom>
          <a:avLst/>
          <a:gdLst/>
          <a:ahLst/>
          <a:cxnLst/>
          <a:rect l="0" t="0" r="0" b="0"/>
          <a:pathLst>
            <a:path h="609600">
              <a:moveTo>
                <a:pt x="0" y="0"/>
              </a:moveTo>
              <a:lnTo>
                <a:pt x="0" y="60960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oneCellAnchor>
    <xdr:from>
      <xdr:col>0</xdr:col>
      <xdr:colOff>4762</xdr:colOff>
      <xdr:row>0</xdr:row>
      <xdr:rowOff>0</xdr:rowOff>
    </xdr:from>
    <xdr:ext cx="0" cy="609600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762" y="13035824"/>
          <a:ext cx="0" cy="609600"/>
        </a:xfrm>
        <a:custGeom>
          <a:avLst/>
          <a:gdLst/>
          <a:ahLst/>
          <a:cxnLst/>
          <a:rect l="0" t="0" r="0" b="0"/>
          <a:pathLst>
            <a:path h="609600">
              <a:moveTo>
                <a:pt x="0" y="0"/>
              </a:moveTo>
              <a:lnTo>
                <a:pt x="0" y="60960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70</xdr:row>
      <xdr:rowOff>128587</xdr:rowOff>
    </xdr:from>
    <xdr:to>
      <xdr:col>5</xdr:col>
      <xdr:colOff>409575</xdr:colOff>
      <xdr:row>85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70</xdr:row>
      <xdr:rowOff>128587</xdr:rowOff>
    </xdr:from>
    <xdr:to>
      <xdr:col>18</xdr:col>
      <xdr:colOff>71437</xdr:colOff>
      <xdr:row>85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466725</xdr:colOff>
      <xdr:row>70</xdr:row>
      <xdr:rowOff>138112</xdr:rowOff>
    </xdr:from>
    <xdr:to>
      <xdr:col>26</xdr:col>
      <xdr:colOff>161925</xdr:colOff>
      <xdr:row>85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485775</xdr:colOff>
      <xdr:row>71</xdr:row>
      <xdr:rowOff>0</xdr:rowOff>
    </xdr:from>
    <xdr:to>
      <xdr:col>34</xdr:col>
      <xdr:colOff>180975</xdr:colOff>
      <xdr:row>85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zoomScale="121" zoomScaleNormal="115" workbookViewId="0">
      <pane ySplit="7" topLeftCell="A8" activePane="bottomLeft" state="frozen"/>
      <selection pane="bottomLeft" activeCell="A110" sqref="A110:XFD110"/>
    </sheetView>
  </sheetViews>
  <sheetFormatPr defaultRowHeight="15"/>
  <cols>
    <col min="1" max="2" width="3.42578125" customWidth="1"/>
    <col min="3" max="3" width="30.85546875" customWidth="1"/>
    <col min="4" max="4" width="17" bestFit="1" customWidth="1"/>
    <col min="5" max="5" width="13.140625" customWidth="1"/>
    <col min="6" max="6" width="12.140625" style="65" customWidth="1"/>
    <col min="7" max="7" width="15.140625" style="36" customWidth="1"/>
    <col min="8" max="8" width="15.140625" style="334" customWidth="1"/>
    <col min="9" max="9" width="15.140625" style="4" customWidth="1"/>
    <col min="10" max="10" width="13" style="41" customWidth="1"/>
    <col min="11" max="11" width="11.85546875" style="114" customWidth="1"/>
    <col min="12" max="12" width="14.28515625" style="328" customWidth="1"/>
    <col min="13" max="13" width="15.140625" style="170" customWidth="1"/>
    <col min="14" max="14" width="11.42578125" style="150" customWidth="1"/>
    <col min="15" max="15" width="2.85546875" customWidth="1"/>
    <col min="16" max="16" width="12.140625" style="41" customWidth="1"/>
    <col min="17" max="17" width="11.42578125" style="41" customWidth="1"/>
    <col min="18" max="18" width="11.5703125" style="41" customWidth="1"/>
    <col min="19" max="19" width="11.42578125" customWidth="1"/>
    <col min="20" max="20" width="11.7109375" style="41" customWidth="1"/>
    <col min="21" max="21" width="11.5703125" customWidth="1"/>
    <col min="22" max="22" width="11.7109375" customWidth="1"/>
    <col min="23" max="23" width="12" customWidth="1"/>
    <col min="24" max="24" width="12.42578125" customWidth="1"/>
    <col min="25" max="25" width="11.42578125" customWidth="1"/>
    <col min="26" max="26" width="12.85546875" customWidth="1"/>
    <col min="27" max="27" width="9.5703125" bestFit="1" customWidth="1"/>
  </cols>
  <sheetData>
    <row r="1" spans="1:27" ht="15.75">
      <c r="C1" s="471" t="s">
        <v>117</v>
      </c>
      <c r="D1" s="472"/>
      <c r="E1" s="472"/>
      <c r="I1" s="2" t="s">
        <v>111</v>
      </c>
      <c r="J1" s="49"/>
    </row>
    <row r="2" spans="1:27" ht="15.75">
      <c r="C2" s="472"/>
      <c r="D2" s="472"/>
      <c r="E2" s="472"/>
      <c r="I2" s="2" t="s">
        <v>112</v>
      </c>
      <c r="J2" s="49"/>
    </row>
    <row r="3" spans="1:27">
      <c r="C3" s="472"/>
      <c r="D3" s="472"/>
      <c r="E3" s="472"/>
      <c r="I3" s="3" t="s">
        <v>113</v>
      </c>
      <c r="J3" s="50"/>
    </row>
    <row r="4" spans="1:27" ht="15.75" thickBot="1">
      <c r="C4" s="472"/>
      <c r="D4" s="472"/>
      <c r="E4" s="472"/>
      <c r="G4" s="52"/>
      <c r="H4" s="335"/>
      <c r="I4" s="5"/>
      <c r="J4" s="51"/>
      <c r="K4" s="115"/>
      <c r="L4" s="329"/>
    </row>
    <row r="5" spans="1:27" ht="16.5" customHeight="1" thickBot="1">
      <c r="C5" s="458" t="s">
        <v>0</v>
      </c>
      <c r="D5" s="453" t="s">
        <v>1</v>
      </c>
      <c r="E5" s="460" t="s">
        <v>119</v>
      </c>
      <c r="F5" s="455" t="s">
        <v>118</v>
      </c>
      <c r="G5" s="456"/>
      <c r="H5" s="456"/>
      <c r="I5" s="456"/>
      <c r="J5" s="456"/>
      <c r="K5" s="457"/>
      <c r="L5" s="473" t="s">
        <v>130</v>
      </c>
      <c r="M5" s="475" t="s">
        <v>131</v>
      </c>
      <c r="N5" s="477" t="s">
        <v>120</v>
      </c>
      <c r="P5" s="492" t="s">
        <v>275</v>
      </c>
      <c r="Q5" s="492"/>
      <c r="R5" s="492"/>
      <c r="S5" s="492"/>
      <c r="T5" s="492"/>
      <c r="U5" s="492"/>
      <c r="V5" s="492"/>
      <c r="W5" s="492"/>
      <c r="X5" s="492"/>
      <c r="Y5" s="492"/>
    </row>
    <row r="6" spans="1:27" ht="15" customHeight="1" thickBot="1">
      <c r="B6" s="448"/>
      <c r="C6" s="459"/>
      <c r="D6" s="454"/>
      <c r="E6" s="461"/>
      <c r="F6" s="463" t="s">
        <v>110</v>
      </c>
      <c r="G6" s="465" t="s">
        <v>114</v>
      </c>
      <c r="H6" s="467" t="s">
        <v>115</v>
      </c>
      <c r="I6" s="469" t="s">
        <v>116</v>
      </c>
      <c r="J6" s="451" t="s">
        <v>108</v>
      </c>
      <c r="K6" s="449" t="s">
        <v>128</v>
      </c>
      <c r="L6" s="474"/>
      <c r="M6" s="476"/>
      <c r="N6" s="478"/>
      <c r="P6" s="492"/>
      <c r="Q6" s="492"/>
      <c r="R6" s="492"/>
      <c r="S6" s="492"/>
      <c r="T6" s="492"/>
      <c r="U6" s="492"/>
      <c r="V6" s="492"/>
      <c r="W6" s="492"/>
      <c r="X6" s="492"/>
      <c r="Y6" s="492"/>
    </row>
    <row r="7" spans="1:27" ht="14.25" customHeight="1" thickBot="1">
      <c r="B7" s="448"/>
      <c r="C7" s="459"/>
      <c r="D7" s="454"/>
      <c r="E7" s="461"/>
      <c r="F7" s="464"/>
      <c r="G7" s="466"/>
      <c r="H7" s="468"/>
      <c r="I7" s="470"/>
      <c r="J7" s="452"/>
      <c r="K7" s="450"/>
      <c r="L7" s="474"/>
      <c r="M7" s="476"/>
      <c r="N7" s="478"/>
      <c r="P7" s="417" t="s">
        <v>136</v>
      </c>
      <c r="Q7" s="417" t="s">
        <v>150</v>
      </c>
      <c r="R7" s="417" t="s">
        <v>163</v>
      </c>
      <c r="S7" s="417" t="s">
        <v>171</v>
      </c>
      <c r="T7" s="417" t="s">
        <v>234</v>
      </c>
      <c r="U7" s="417" t="s">
        <v>239</v>
      </c>
      <c r="V7" s="417" t="s">
        <v>273</v>
      </c>
      <c r="W7" s="417" t="s">
        <v>274</v>
      </c>
      <c r="X7" s="417" t="s">
        <v>281</v>
      </c>
      <c r="Y7" s="417" t="s">
        <v>280</v>
      </c>
    </row>
    <row r="8" spans="1:27" ht="15.75" thickBot="1">
      <c r="B8" s="448"/>
      <c r="C8" s="459"/>
      <c r="D8" s="454"/>
      <c r="E8" s="462"/>
      <c r="F8" s="157" t="s">
        <v>109</v>
      </c>
      <c r="G8" s="85" t="s">
        <v>109</v>
      </c>
      <c r="H8" s="336" t="s">
        <v>109</v>
      </c>
      <c r="I8" s="82" t="s">
        <v>109</v>
      </c>
      <c r="J8" s="85" t="s">
        <v>109</v>
      </c>
      <c r="K8" s="85" t="s">
        <v>109</v>
      </c>
      <c r="L8" s="85" t="s">
        <v>109</v>
      </c>
      <c r="M8" s="190" t="s">
        <v>109</v>
      </c>
      <c r="N8" s="478"/>
      <c r="P8" s="418"/>
      <c r="Q8" s="418"/>
      <c r="R8" s="418"/>
      <c r="S8" s="418"/>
      <c r="T8" s="418"/>
      <c r="U8" s="418"/>
      <c r="V8" s="418"/>
      <c r="W8" s="418"/>
      <c r="X8" s="418"/>
      <c r="Y8" s="418"/>
    </row>
    <row r="9" spans="1:27" ht="15" customHeight="1" thickBot="1">
      <c r="A9">
        <v>1</v>
      </c>
      <c r="B9" s="429" t="s">
        <v>221</v>
      </c>
      <c r="C9" s="6" t="s">
        <v>2</v>
      </c>
      <c r="D9" s="1" t="s">
        <v>3</v>
      </c>
      <c r="E9" s="116" t="s">
        <v>154</v>
      </c>
      <c r="F9" s="302">
        <v>8.99</v>
      </c>
      <c r="G9" s="302">
        <v>8.9</v>
      </c>
      <c r="H9" s="627">
        <v>9.2899999999999991</v>
      </c>
      <c r="I9" s="627">
        <v>9.2899999999999991</v>
      </c>
      <c r="J9" s="396">
        <v>8.99</v>
      </c>
      <c r="K9" s="626">
        <v>8.69</v>
      </c>
      <c r="L9" s="320">
        <f t="shared" ref="L9:L40" si="0">MIN(F9:K9)</f>
        <v>8.69</v>
      </c>
      <c r="M9" s="321">
        <f t="shared" ref="M9:M40" si="1">MAX(F9:K9)</f>
        <v>9.2899999999999991</v>
      </c>
      <c r="N9" s="198">
        <f t="shared" ref="N9:N64" si="2">M9*100/L9-100</f>
        <v>6.9044879171461417</v>
      </c>
      <c r="O9" s="199"/>
      <c r="P9" s="200">
        <v>6.77</v>
      </c>
      <c r="Q9" s="200">
        <v>6.91</v>
      </c>
      <c r="R9" s="200">
        <v>7.41</v>
      </c>
      <c r="S9" s="200">
        <v>7.29</v>
      </c>
      <c r="T9" s="201">
        <v>6.47</v>
      </c>
      <c r="U9" s="201">
        <v>6.79</v>
      </c>
      <c r="V9" s="201">
        <v>7.71</v>
      </c>
      <c r="W9" s="201">
        <v>8.66</v>
      </c>
      <c r="X9" s="201">
        <v>8.82</v>
      </c>
      <c r="Y9" s="201">
        <v>9.0299999999999994</v>
      </c>
      <c r="Z9" s="162">
        <f t="shared" ref="Z9:Z40" si="3">AVERAGE(F9:K9)</f>
        <v>9.0250000000000004</v>
      </c>
      <c r="AA9" s="41">
        <f>X9-Z9</f>
        <v>-0.20500000000000007</v>
      </c>
    </row>
    <row r="10" spans="1:27" ht="16.5" thickBot="1">
      <c r="A10">
        <v>2</v>
      </c>
      <c r="B10" s="430"/>
      <c r="C10" s="6" t="s">
        <v>2</v>
      </c>
      <c r="D10" s="1" t="s">
        <v>5</v>
      </c>
      <c r="E10" s="116" t="s">
        <v>154</v>
      </c>
      <c r="F10" s="302"/>
      <c r="G10" s="302">
        <v>9.19</v>
      </c>
      <c r="H10" s="319">
        <v>7.99</v>
      </c>
      <c r="I10" s="396">
        <v>9.4499999999999993</v>
      </c>
      <c r="J10" s="627">
        <v>9.98</v>
      </c>
      <c r="K10" s="626">
        <v>7.99</v>
      </c>
      <c r="L10" s="320">
        <f t="shared" si="0"/>
        <v>7.99</v>
      </c>
      <c r="M10" s="321">
        <f t="shared" si="1"/>
        <v>9.98</v>
      </c>
      <c r="N10" s="198">
        <f t="shared" si="2"/>
        <v>24.906132665832288</v>
      </c>
      <c r="O10" s="199"/>
      <c r="P10" s="200">
        <v>5.59</v>
      </c>
      <c r="Q10" s="200">
        <v>6.79</v>
      </c>
      <c r="R10" s="200">
        <v>6.94</v>
      </c>
      <c r="S10" s="200">
        <v>8.73</v>
      </c>
      <c r="T10" s="201">
        <v>9.1</v>
      </c>
      <c r="U10" s="201">
        <v>8.52</v>
      </c>
      <c r="V10" s="201">
        <v>8.4600000000000009</v>
      </c>
      <c r="W10" s="201">
        <v>9.77</v>
      </c>
      <c r="X10" s="201">
        <v>9.01</v>
      </c>
      <c r="Y10" s="201">
        <v>8.92</v>
      </c>
      <c r="Z10" s="162">
        <f t="shared" si="3"/>
        <v>8.92</v>
      </c>
      <c r="AA10" s="41">
        <f t="shared" ref="AA10:AA65" si="4">X10-Z10</f>
        <v>8.9999999999999858E-2</v>
      </c>
    </row>
    <row r="11" spans="1:27" ht="16.5" thickBot="1">
      <c r="A11">
        <v>3</v>
      </c>
      <c r="B11" s="430"/>
      <c r="C11" s="6" t="s">
        <v>7</v>
      </c>
      <c r="D11" s="1" t="s">
        <v>8</v>
      </c>
      <c r="E11" s="116" t="s">
        <v>9</v>
      </c>
      <c r="F11" s="302">
        <v>17.98</v>
      </c>
      <c r="G11" s="302">
        <v>17.989999999999998</v>
      </c>
      <c r="H11" s="319">
        <v>16.989999999999998</v>
      </c>
      <c r="I11" s="396">
        <v>17.39</v>
      </c>
      <c r="J11" s="396">
        <v>17.989999999999998</v>
      </c>
      <c r="K11" s="627">
        <v>19.29</v>
      </c>
      <c r="L11" s="320">
        <f t="shared" si="0"/>
        <v>16.989999999999998</v>
      </c>
      <c r="M11" s="321">
        <f t="shared" si="1"/>
        <v>19.29</v>
      </c>
      <c r="N11" s="198">
        <f t="shared" si="2"/>
        <v>13.537374926427319</v>
      </c>
      <c r="O11" s="202"/>
      <c r="P11" s="200">
        <v>17.170000000000002</v>
      </c>
      <c r="Q11" s="200">
        <v>18.27</v>
      </c>
      <c r="R11" s="200">
        <v>17.190000000000001</v>
      </c>
      <c r="S11" s="200">
        <v>17.309999999999999</v>
      </c>
      <c r="T11" s="201">
        <v>16.89</v>
      </c>
      <c r="U11" s="201">
        <v>17.23</v>
      </c>
      <c r="V11" s="201">
        <v>16.52</v>
      </c>
      <c r="W11" s="201">
        <v>17.670000000000002</v>
      </c>
      <c r="X11" s="201">
        <v>15.86</v>
      </c>
      <c r="Y11" s="201">
        <v>17.940000000000001</v>
      </c>
      <c r="Z11" s="162">
        <f t="shared" si="3"/>
        <v>17.938333333333333</v>
      </c>
      <c r="AA11" s="41">
        <f t="shared" si="4"/>
        <v>-2.0783333333333331</v>
      </c>
    </row>
    <row r="12" spans="1:27" ht="16.5" thickBot="1">
      <c r="A12">
        <v>4</v>
      </c>
      <c r="B12" s="430"/>
      <c r="C12" s="6" t="s">
        <v>17</v>
      </c>
      <c r="D12" s="1" t="s">
        <v>18</v>
      </c>
      <c r="E12" s="116" t="s">
        <v>9</v>
      </c>
      <c r="F12" s="627">
        <v>21.98</v>
      </c>
      <c r="G12" s="302">
        <v>21.59</v>
      </c>
      <c r="H12" s="302"/>
      <c r="I12" s="626">
        <v>17.98</v>
      </c>
      <c r="J12" s="396">
        <v>20.98</v>
      </c>
      <c r="K12" s="396">
        <v>20.99</v>
      </c>
      <c r="L12" s="320">
        <f t="shared" si="0"/>
        <v>17.98</v>
      </c>
      <c r="M12" s="321">
        <f t="shared" si="1"/>
        <v>21.98</v>
      </c>
      <c r="N12" s="198">
        <f t="shared" si="2"/>
        <v>22.246941045606221</v>
      </c>
      <c r="O12" s="202"/>
      <c r="P12" s="200">
        <v>19.39</v>
      </c>
      <c r="Q12" s="200">
        <v>18.52</v>
      </c>
      <c r="R12" s="200">
        <v>15.91</v>
      </c>
      <c r="S12" s="200">
        <v>18.64</v>
      </c>
      <c r="T12" s="201">
        <v>18.88</v>
      </c>
      <c r="U12" s="201">
        <v>18.670000000000002</v>
      </c>
      <c r="V12" s="201">
        <v>18.920000000000002</v>
      </c>
      <c r="W12" s="201">
        <v>21.86</v>
      </c>
      <c r="X12" s="201">
        <v>21.1</v>
      </c>
      <c r="Y12" s="201">
        <v>20.7</v>
      </c>
      <c r="Z12" s="162">
        <f t="shared" si="3"/>
        <v>20.704000000000001</v>
      </c>
      <c r="AA12" s="41">
        <f t="shared" si="4"/>
        <v>0.3960000000000008</v>
      </c>
    </row>
    <row r="13" spans="1:27" ht="16.5" thickBot="1">
      <c r="A13">
        <v>5</v>
      </c>
      <c r="B13" s="430"/>
      <c r="C13" s="6" t="s">
        <v>17</v>
      </c>
      <c r="D13" s="1" t="s">
        <v>19</v>
      </c>
      <c r="E13" s="116" t="s">
        <v>9</v>
      </c>
      <c r="F13" s="302"/>
      <c r="G13" s="627">
        <v>23.73</v>
      </c>
      <c r="H13" s="302">
        <v>23.58</v>
      </c>
      <c r="I13" s="396">
        <v>22.35</v>
      </c>
      <c r="J13" s="626">
        <v>20.98</v>
      </c>
      <c r="K13" s="396"/>
      <c r="L13" s="320">
        <f t="shared" si="0"/>
        <v>20.98</v>
      </c>
      <c r="M13" s="321">
        <f t="shared" si="1"/>
        <v>23.73</v>
      </c>
      <c r="N13" s="198">
        <f t="shared" si="2"/>
        <v>13.107721639656816</v>
      </c>
      <c r="O13" s="202"/>
      <c r="P13" s="200">
        <v>19.489999999999998</v>
      </c>
      <c r="Q13" s="200">
        <v>17.809999999999999</v>
      </c>
      <c r="R13" s="200">
        <v>15.66</v>
      </c>
      <c r="S13" s="200">
        <v>18.79</v>
      </c>
      <c r="T13" s="201">
        <v>17.850000000000001</v>
      </c>
      <c r="U13" s="201">
        <v>18.11</v>
      </c>
      <c r="V13" s="201">
        <v>18.05</v>
      </c>
      <c r="W13" s="201">
        <v>22.51</v>
      </c>
      <c r="X13" s="201">
        <v>22.51</v>
      </c>
      <c r="Y13" s="201">
        <v>22.66</v>
      </c>
      <c r="Z13" s="162">
        <f t="shared" si="3"/>
        <v>22.66</v>
      </c>
      <c r="AA13" s="41">
        <f t="shared" si="4"/>
        <v>-0.14999999999999858</v>
      </c>
    </row>
    <row r="14" spans="1:27" ht="16.5" thickBot="1">
      <c r="A14">
        <v>6</v>
      </c>
      <c r="B14" s="430"/>
      <c r="C14" s="6" t="s">
        <v>20</v>
      </c>
      <c r="D14" s="1" t="s">
        <v>21</v>
      </c>
      <c r="E14" s="116" t="s">
        <v>9</v>
      </c>
      <c r="F14" s="302"/>
      <c r="G14" s="302">
        <v>25.37</v>
      </c>
      <c r="H14" s="319">
        <v>18.98</v>
      </c>
      <c r="I14" s="627">
        <v>27.75</v>
      </c>
      <c r="J14" s="396">
        <v>24.89</v>
      </c>
      <c r="K14" s="396"/>
      <c r="L14" s="320">
        <f t="shared" si="0"/>
        <v>18.98</v>
      </c>
      <c r="M14" s="321">
        <f t="shared" si="1"/>
        <v>27.75</v>
      </c>
      <c r="N14" s="198">
        <f t="shared" si="2"/>
        <v>46.20653319283457</v>
      </c>
      <c r="O14" s="202"/>
      <c r="P14" s="200">
        <v>22.94</v>
      </c>
      <c r="Q14" s="200">
        <v>20.66</v>
      </c>
      <c r="R14" s="200">
        <v>21.27</v>
      </c>
      <c r="S14" s="200">
        <v>21.83</v>
      </c>
      <c r="T14" s="201">
        <v>24.22</v>
      </c>
      <c r="U14" s="201">
        <v>21.3</v>
      </c>
      <c r="V14" s="201">
        <v>21.67</v>
      </c>
      <c r="W14" s="201">
        <v>23.59</v>
      </c>
      <c r="X14" s="201">
        <v>23.62</v>
      </c>
      <c r="Y14" s="201">
        <v>24.25</v>
      </c>
      <c r="Z14" s="162">
        <f t="shared" si="3"/>
        <v>24.247499999999999</v>
      </c>
      <c r="AA14" s="41">
        <f t="shared" si="4"/>
        <v>-0.62749999999999773</v>
      </c>
    </row>
    <row r="15" spans="1:27" ht="16.5" thickBot="1">
      <c r="A15">
        <v>7</v>
      </c>
      <c r="B15" s="430"/>
      <c r="C15" s="6" t="s">
        <v>22</v>
      </c>
      <c r="D15" s="1" t="s">
        <v>23</v>
      </c>
      <c r="E15" s="116" t="s">
        <v>9</v>
      </c>
      <c r="F15" s="302">
        <v>28.9</v>
      </c>
      <c r="G15" s="319">
        <v>23.9</v>
      </c>
      <c r="H15" s="302"/>
      <c r="I15" s="396">
        <v>27.75</v>
      </c>
      <c r="J15" s="396">
        <v>27.67</v>
      </c>
      <c r="K15" s="627">
        <v>28.99</v>
      </c>
      <c r="L15" s="320">
        <f t="shared" si="0"/>
        <v>23.9</v>
      </c>
      <c r="M15" s="321">
        <f t="shared" si="1"/>
        <v>28.99</v>
      </c>
      <c r="N15" s="198">
        <f t="shared" si="2"/>
        <v>21.29707112970712</v>
      </c>
      <c r="O15" s="202"/>
      <c r="P15" s="200">
        <v>24.97</v>
      </c>
      <c r="Q15" s="200">
        <v>24.07</v>
      </c>
      <c r="R15" s="200">
        <v>22.12</v>
      </c>
      <c r="S15" s="200">
        <v>26.23</v>
      </c>
      <c r="T15" s="201">
        <v>25.2</v>
      </c>
      <c r="U15" s="201">
        <v>24.42</v>
      </c>
      <c r="V15" s="201">
        <v>25.09</v>
      </c>
      <c r="W15" s="201">
        <v>26.53</v>
      </c>
      <c r="X15" s="201">
        <v>28.08</v>
      </c>
      <c r="Y15" s="201">
        <v>27.44</v>
      </c>
      <c r="Z15" s="162">
        <f t="shared" si="3"/>
        <v>27.442</v>
      </c>
      <c r="AA15" s="41">
        <f t="shared" si="4"/>
        <v>0.63799999999999812</v>
      </c>
    </row>
    <row r="16" spans="1:27" ht="16.5" thickBot="1">
      <c r="A16">
        <v>8</v>
      </c>
      <c r="B16" s="430"/>
      <c r="C16" s="6" t="s">
        <v>22</v>
      </c>
      <c r="D16" s="1" t="s">
        <v>24</v>
      </c>
      <c r="E16" s="116" t="s">
        <v>9</v>
      </c>
      <c r="F16" s="302">
        <v>27.9</v>
      </c>
      <c r="G16" s="627">
        <v>27.99</v>
      </c>
      <c r="H16" s="302">
        <v>24.79</v>
      </c>
      <c r="I16" s="396"/>
      <c r="J16" s="396">
        <v>23.78</v>
      </c>
      <c r="K16" s="396"/>
      <c r="L16" s="320">
        <f t="shared" si="0"/>
        <v>23.78</v>
      </c>
      <c r="M16" s="321">
        <f t="shared" si="1"/>
        <v>27.99</v>
      </c>
      <c r="N16" s="198">
        <f t="shared" si="2"/>
        <v>17.703952901597972</v>
      </c>
      <c r="O16" s="202"/>
      <c r="P16" s="200">
        <v>23.33</v>
      </c>
      <c r="Q16" s="200">
        <v>23.15</v>
      </c>
      <c r="R16" s="200">
        <v>21.87</v>
      </c>
      <c r="S16" s="200">
        <v>24.62</v>
      </c>
      <c r="T16" s="201">
        <v>24.32</v>
      </c>
      <c r="U16" s="201">
        <v>24.52</v>
      </c>
      <c r="V16" s="201">
        <v>24.06</v>
      </c>
      <c r="W16" s="201">
        <v>26.84</v>
      </c>
      <c r="X16" s="201">
        <v>26.45</v>
      </c>
      <c r="Y16" s="201">
        <v>26.12</v>
      </c>
      <c r="Z16" s="162">
        <f t="shared" si="3"/>
        <v>26.115000000000002</v>
      </c>
      <c r="AA16" s="41">
        <f t="shared" si="4"/>
        <v>0.3349999999999973</v>
      </c>
    </row>
    <row r="17" spans="1:27" ht="16.5" thickBot="1">
      <c r="A17">
        <v>9</v>
      </c>
      <c r="B17" s="430"/>
      <c r="C17" s="6" t="s">
        <v>22</v>
      </c>
      <c r="D17" s="1" t="s">
        <v>25</v>
      </c>
      <c r="E17" s="117" t="s">
        <v>9</v>
      </c>
      <c r="F17" s="302">
        <v>29.9</v>
      </c>
      <c r="G17" s="627">
        <v>30.95</v>
      </c>
      <c r="H17" s="302">
        <v>28.98</v>
      </c>
      <c r="I17" s="396"/>
      <c r="J17" s="396"/>
      <c r="K17" s="626">
        <v>27.98</v>
      </c>
      <c r="L17" s="320">
        <f t="shared" si="0"/>
        <v>27.98</v>
      </c>
      <c r="M17" s="321">
        <f t="shared" si="1"/>
        <v>30.95</v>
      </c>
      <c r="N17" s="198">
        <f t="shared" si="2"/>
        <v>10.614724803431017</v>
      </c>
      <c r="O17" s="202"/>
      <c r="P17" s="200">
        <v>28.25</v>
      </c>
      <c r="Q17" s="200">
        <v>24.18</v>
      </c>
      <c r="R17" s="200">
        <v>27.47</v>
      </c>
      <c r="S17" s="200">
        <v>29.04</v>
      </c>
      <c r="T17" s="201">
        <v>31.1</v>
      </c>
      <c r="U17" s="201">
        <v>31.04</v>
      </c>
      <c r="V17" s="201">
        <v>28.69</v>
      </c>
      <c r="W17" s="201">
        <v>29.47</v>
      </c>
      <c r="X17" s="201">
        <v>29.75</v>
      </c>
      <c r="Y17" s="201">
        <v>29.45</v>
      </c>
      <c r="Z17" s="162">
        <f t="shared" si="3"/>
        <v>29.452500000000001</v>
      </c>
      <c r="AA17" s="41">
        <f t="shared" si="4"/>
        <v>0.29749999999999943</v>
      </c>
    </row>
    <row r="18" spans="1:27" ht="16.5" thickBot="1">
      <c r="A18">
        <v>10</v>
      </c>
      <c r="B18" s="430"/>
      <c r="C18" s="6" t="s">
        <v>26</v>
      </c>
      <c r="D18" s="1" t="s">
        <v>27</v>
      </c>
      <c r="E18" s="116" t="s">
        <v>4</v>
      </c>
      <c r="F18" s="302">
        <v>6.98</v>
      </c>
      <c r="G18" s="319">
        <v>5.99</v>
      </c>
      <c r="H18" s="319">
        <v>5.99</v>
      </c>
      <c r="I18" s="627">
        <v>7.49</v>
      </c>
      <c r="J18" s="396">
        <v>6.99</v>
      </c>
      <c r="K18" s="626">
        <v>5.99</v>
      </c>
      <c r="L18" s="320">
        <f t="shared" si="0"/>
        <v>5.99</v>
      </c>
      <c r="M18" s="321">
        <f t="shared" si="1"/>
        <v>7.49</v>
      </c>
      <c r="N18" s="198">
        <f t="shared" si="2"/>
        <v>25.041736227045064</v>
      </c>
      <c r="O18" s="202"/>
      <c r="P18" s="200">
        <v>5.12</v>
      </c>
      <c r="Q18" s="200">
        <v>5.47</v>
      </c>
      <c r="R18" s="200">
        <v>5.75</v>
      </c>
      <c r="S18" s="200">
        <v>5.48</v>
      </c>
      <c r="T18" s="201">
        <v>5.27</v>
      </c>
      <c r="U18" s="201">
        <v>6.13</v>
      </c>
      <c r="V18" s="201">
        <v>6.11</v>
      </c>
      <c r="W18" s="201">
        <v>6.24</v>
      </c>
      <c r="X18" s="201">
        <v>6.97</v>
      </c>
      <c r="Y18" s="201">
        <v>6.57</v>
      </c>
      <c r="Z18" s="162">
        <f t="shared" si="3"/>
        <v>6.5716666666666681</v>
      </c>
      <c r="AA18" s="41">
        <f t="shared" si="4"/>
        <v>0.39833333333333165</v>
      </c>
    </row>
    <row r="19" spans="1:27" ht="16.5" thickBot="1">
      <c r="A19">
        <v>11</v>
      </c>
      <c r="B19" s="430"/>
      <c r="C19" s="6" t="s">
        <v>28</v>
      </c>
      <c r="D19" s="1" t="s">
        <v>27</v>
      </c>
      <c r="E19" s="116" t="s">
        <v>6</v>
      </c>
      <c r="F19" s="302">
        <v>6.98</v>
      </c>
      <c r="G19" s="319">
        <v>5.99</v>
      </c>
      <c r="H19" s="319">
        <v>5.99</v>
      </c>
      <c r="I19" s="396">
        <v>6.89</v>
      </c>
      <c r="J19" s="627">
        <v>6.99</v>
      </c>
      <c r="K19" s="396">
        <v>6.59</v>
      </c>
      <c r="L19" s="320">
        <f t="shared" si="0"/>
        <v>5.99</v>
      </c>
      <c r="M19" s="321">
        <f t="shared" si="1"/>
        <v>6.99</v>
      </c>
      <c r="N19" s="198">
        <f t="shared" si="2"/>
        <v>16.694490818030047</v>
      </c>
      <c r="O19" s="202"/>
      <c r="P19" s="200">
        <v>4.9400000000000004</v>
      </c>
      <c r="Q19" s="200">
        <v>4.8600000000000003</v>
      </c>
      <c r="R19" s="200">
        <v>5.66</v>
      </c>
      <c r="S19" s="200">
        <v>5.58</v>
      </c>
      <c r="T19" s="201">
        <v>5.88</v>
      </c>
      <c r="U19" s="201">
        <v>5.26</v>
      </c>
      <c r="V19" s="201">
        <v>5.98</v>
      </c>
      <c r="W19" s="201">
        <v>6.35</v>
      </c>
      <c r="X19" s="201">
        <v>6.54</v>
      </c>
      <c r="Y19" s="201">
        <v>6.57</v>
      </c>
      <c r="Z19" s="162">
        <f t="shared" si="3"/>
        <v>6.5716666666666681</v>
      </c>
      <c r="AA19" s="41">
        <f t="shared" si="4"/>
        <v>-3.1666666666668064E-2</v>
      </c>
    </row>
    <row r="20" spans="1:27" ht="16.5" thickBot="1">
      <c r="A20">
        <v>12</v>
      </c>
      <c r="B20" s="430"/>
      <c r="C20" s="6" t="s">
        <v>29</v>
      </c>
      <c r="D20" s="1" t="s">
        <v>30</v>
      </c>
      <c r="E20" s="116" t="s">
        <v>31</v>
      </c>
      <c r="F20" s="627">
        <v>18.98</v>
      </c>
      <c r="G20" s="302">
        <v>16.989999999999998</v>
      </c>
      <c r="H20" s="319">
        <v>13.48</v>
      </c>
      <c r="I20" s="396"/>
      <c r="J20" s="396">
        <v>16.98</v>
      </c>
      <c r="K20" s="396"/>
      <c r="L20" s="320">
        <f t="shared" si="0"/>
        <v>13.48</v>
      </c>
      <c r="M20" s="321">
        <f t="shared" si="1"/>
        <v>18.98</v>
      </c>
      <c r="N20" s="198">
        <f t="shared" si="2"/>
        <v>40.801186943620166</v>
      </c>
      <c r="O20" s="202"/>
      <c r="P20" s="200">
        <v>13.98</v>
      </c>
      <c r="Q20" s="200">
        <v>15.71</v>
      </c>
      <c r="R20" s="200">
        <v>14.98</v>
      </c>
      <c r="S20" s="200">
        <v>17.920000000000002</v>
      </c>
      <c r="T20" s="201">
        <v>18.78</v>
      </c>
      <c r="U20" s="201">
        <v>19.41</v>
      </c>
      <c r="V20" s="201">
        <v>18.87</v>
      </c>
      <c r="W20" s="201">
        <v>17.989999999999998</v>
      </c>
      <c r="X20" s="201">
        <v>16.48</v>
      </c>
      <c r="Y20" s="201">
        <v>16.61</v>
      </c>
      <c r="Z20" s="162">
        <f t="shared" si="3"/>
        <v>16.607500000000002</v>
      </c>
      <c r="AA20" s="41">
        <f t="shared" si="4"/>
        <v>-0.12750000000000128</v>
      </c>
    </row>
    <row r="21" spans="1:27" ht="16.5" thickBot="1">
      <c r="A21">
        <v>13</v>
      </c>
      <c r="B21" s="430"/>
      <c r="C21" s="6" t="s">
        <v>29</v>
      </c>
      <c r="D21" s="1" t="s">
        <v>32</v>
      </c>
      <c r="E21" s="116" t="s">
        <v>31</v>
      </c>
      <c r="F21" s="302">
        <v>16.98</v>
      </c>
      <c r="G21" s="319">
        <v>13.98</v>
      </c>
      <c r="H21" s="302">
        <v>16.489999999999998</v>
      </c>
      <c r="I21" s="396">
        <v>17.75</v>
      </c>
      <c r="J21" s="627">
        <v>17.96</v>
      </c>
      <c r="K21" s="626">
        <v>13.98</v>
      </c>
      <c r="L21" s="320">
        <f t="shared" si="0"/>
        <v>13.98</v>
      </c>
      <c r="M21" s="321">
        <f t="shared" si="1"/>
        <v>17.96</v>
      </c>
      <c r="N21" s="198">
        <f t="shared" si="2"/>
        <v>28.469241773962807</v>
      </c>
      <c r="O21" s="202"/>
      <c r="P21" s="200">
        <v>13.03</v>
      </c>
      <c r="Q21" s="200">
        <v>14.64</v>
      </c>
      <c r="R21" s="200">
        <v>16.399999999999999</v>
      </c>
      <c r="S21" s="200">
        <v>17.21</v>
      </c>
      <c r="T21" s="201">
        <v>17.57</v>
      </c>
      <c r="U21" s="201">
        <v>17.23</v>
      </c>
      <c r="V21" s="201">
        <v>17.149999999999999</v>
      </c>
      <c r="W21" s="201">
        <v>15.74</v>
      </c>
      <c r="X21" s="201">
        <v>16.739999999999998</v>
      </c>
      <c r="Y21" s="201">
        <v>16.190000000000001</v>
      </c>
      <c r="Z21" s="162">
        <f t="shared" si="3"/>
        <v>16.190000000000001</v>
      </c>
      <c r="AA21" s="41">
        <f t="shared" si="4"/>
        <v>0.54999999999999716</v>
      </c>
    </row>
    <row r="22" spans="1:27" ht="16.5" thickBot="1">
      <c r="A22">
        <v>14</v>
      </c>
      <c r="B22" s="430"/>
      <c r="C22" s="6" t="s">
        <v>29</v>
      </c>
      <c r="D22" s="1" t="s">
        <v>33</v>
      </c>
      <c r="E22" s="116" t="s">
        <v>31</v>
      </c>
      <c r="F22" s="302">
        <v>17.89</v>
      </c>
      <c r="G22" s="302">
        <v>17.38</v>
      </c>
      <c r="H22" s="319">
        <v>13.48</v>
      </c>
      <c r="I22" s="627">
        <v>17.989999999999998</v>
      </c>
      <c r="J22" s="396">
        <v>16.98</v>
      </c>
      <c r="K22" s="626">
        <v>13.48</v>
      </c>
      <c r="L22" s="320">
        <f t="shared" si="0"/>
        <v>13.48</v>
      </c>
      <c r="M22" s="321">
        <f t="shared" si="1"/>
        <v>17.989999999999998</v>
      </c>
      <c r="N22" s="198">
        <f t="shared" si="2"/>
        <v>33.456973293768527</v>
      </c>
      <c r="O22" s="202"/>
      <c r="P22" s="200">
        <v>13.68</v>
      </c>
      <c r="Q22" s="200">
        <v>14.89</v>
      </c>
      <c r="R22" s="200">
        <v>14.31</v>
      </c>
      <c r="S22" s="200">
        <v>17.36</v>
      </c>
      <c r="T22" s="201">
        <v>16.97</v>
      </c>
      <c r="U22" s="201">
        <v>18.61</v>
      </c>
      <c r="V22" s="201">
        <v>17.21</v>
      </c>
      <c r="W22" s="201">
        <v>15.79</v>
      </c>
      <c r="X22" s="201">
        <v>15.39</v>
      </c>
      <c r="Y22" s="201">
        <v>16.2</v>
      </c>
      <c r="Z22" s="162">
        <f t="shared" si="3"/>
        <v>16.2</v>
      </c>
      <c r="AA22" s="41">
        <f t="shared" si="4"/>
        <v>-0.80999999999999872</v>
      </c>
    </row>
    <row r="23" spans="1:27" ht="16.5" thickBot="1">
      <c r="A23">
        <v>15</v>
      </c>
      <c r="B23" s="430"/>
      <c r="C23" s="6" t="s">
        <v>42</v>
      </c>
      <c r="D23" s="1" t="s">
        <v>43</v>
      </c>
      <c r="E23" s="116" t="s">
        <v>105</v>
      </c>
      <c r="F23" s="302">
        <v>3.99</v>
      </c>
      <c r="G23" s="627">
        <v>5.15</v>
      </c>
      <c r="H23" s="319">
        <v>2.96</v>
      </c>
      <c r="I23" s="396">
        <v>3.98</v>
      </c>
      <c r="J23" s="396">
        <v>3.98</v>
      </c>
      <c r="K23" s="396">
        <v>4.59</v>
      </c>
      <c r="L23" s="320">
        <f t="shared" si="0"/>
        <v>2.96</v>
      </c>
      <c r="M23" s="321">
        <f t="shared" si="1"/>
        <v>5.15</v>
      </c>
      <c r="N23" s="198">
        <f t="shared" si="2"/>
        <v>73.986486486486484</v>
      </c>
      <c r="O23" s="202"/>
      <c r="P23" s="200">
        <v>3.1</v>
      </c>
      <c r="Q23" s="200">
        <v>3.76</v>
      </c>
      <c r="R23" s="200">
        <v>3.34</v>
      </c>
      <c r="S23" s="200">
        <v>2.98</v>
      </c>
      <c r="T23" s="201">
        <v>3.42</v>
      </c>
      <c r="U23" s="201">
        <v>3.52</v>
      </c>
      <c r="V23" s="201">
        <v>3.58</v>
      </c>
      <c r="W23" s="201">
        <v>3.64</v>
      </c>
      <c r="X23" s="201">
        <v>4.1100000000000003</v>
      </c>
      <c r="Y23" s="201">
        <v>4.1100000000000003</v>
      </c>
      <c r="Z23" s="162">
        <f t="shared" si="3"/>
        <v>4.1083333333333334</v>
      </c>
      <c r="AA23" s="41">
        <f t="shared" si="4"/>
        <v>1.6666666666669272E-3</v>
      </c>
    </row>
    <row r="24" spans="1:27" ht="16.5" thickBot="1">
      <c r="A24">
        <v>16</v>
      </c>
      <c r="B24" s="430"/>
      <c r="C24" s="6" t="s">
        <v>44</v>
      </c>
      <c r="D24" s="1" t="s">
        <v>45</v>
      </c>
      <c r="E24" s="116" t="s">
        <v>106</v>
      </c>
      <c r="F24" s="302">
        <v>6.39</v>
      </c>
      <c r="G24" s="302">
        <v>6.65</v>
      </c>
      <c r="H24" s="319">
        <v>5.99</v>
      </c>
      <c r="I24" s="396">
        <v>6.49</v>
      </c>
      <c r="J24" s="396">
        <v>6.98</v>
      </c>
      <c r="K24" s="627">
        <v>8.09</v>
      </c>
      <c r="L24" s="320">
        <f t="shared" si="0"/>
        <v>5.99</v>
      </c>
      <c r="M24" s="321">
        <f t="shared" si="1"/>
        <v>8.09</v>
      </c>
      <c r="N24" s="198">
        <f t="shared" si="2"/>
        <v>35.058430717863104</v>
      </c>
      <c r="O24" s="202"/>
      <c r="P24" s="200">
        <v>4.43</v>
      </c>
      <c r="Q24" s="200">
        <v>5.18</v>
      </c>
      <c r="R24" s="200">
        <v>5.0599999999999996</v>
      </c>
      <c r="S24" s="200">
        <v>5.38</v>
      </c>
      <c r="T24" s="201">
        <v>4.74</v>
      </c>
      <c r="U24" s="201">
        <v>5.38</v>
      </c>
      <c r="V24" s="201">
        <v>5.26</v>
      </c>
      <c r="W24" s="201">
        <v>5.74</v>
      </c>
      <c r="X24" s="201">
        <v>6.52</v>
      </c>
      <c r="Y24" s="201">
        <v>6.77</v>
      </c>
      <c r="Z24" s="162">
        <f t="shared" si="3"/>
        <v>6.7650000000000006</v>
      </c>
      <c r="AA24" s="41">
        <f t="shared" si="4"/>
        <v>-0.24500000000000099</v>
      </c>
    </row>
    <row r="25" spans="1:27" ht="16.5" thickBot="1">
      <c r="A25">
        <v>17</v>
      </c>
      <c r="B25" s="430"/>
      <c r="C25" s="6" t="s">
        <v>46</v>
      </c>
      <c r="D25" s="1" t="s">
        <v>21</v>
      </c>
      <c r="E25" s="116" t="s">
        <v>31</v>
      </c>
      <c r="F25" s="302">
        <v>7.99</v>
      </c>
      <c r="G25" s="302">
        <v>4.99</v>
      </c>
      <c r="H25" s="319">
        <v>4.8899999999999997</v>
      </c>
      <c r="I25" s="396"/>
      <c r="J25" s="627">
        <v>8.98</v>
      </c>
      <c r="K25" s="396"/>
      <c r="L25" s="320">
        <f t="shared" si="0"/>
        <v>4.8899999999999997</v>
      </c>
      <c r="M25" s="321">
        <f t="shared" si="1"/>
        <v>8.98</v>
      </c>
      <c r="N25" s="198">
        <f t="shared" si="2"/>
        <v>83.640081799591002</v>
      </c>
      <c r="O25" s="202"/>
      <c r="P25" s="200">
        <v>4.4000000000000004</v>
      </c>
      <c r="Q25" s="200">
        <v>4.4400000000000004</v>
      </c>
      <c r="R25" s="200">
        <v>4.47</v>
      </c>
      <c r="S25" s="200">
        <v>4.82</v>
      </c>
      <c r="T25" s="201">
        <v>6.27</v>
      </c>
      <c r="U25" s="201">
        <v>4.67</v>
      </c>
      <c r="V25" s="201">
        <v>6.88</v>
      </c>
      <c r="W25" s="201">
        <v>5.79</v>
      </c>
      <c r="X25" s="201">
        <v>5.77</v>
      </c>
      <c r="Y25" s="201">
        <v>6.71</v>
      </c>
      <c r="Z25" s="162">
        <f t="shared" si="3"/>
        <v>6.7125000000000004</v>
      </c>
      <c r="AA25" s="41">
        <f t="shared" si="4"/>
        <v>-0.94250000000000078</v>
      </c>
    </row>
    <row r="26" spans="1:27" ht="16.5" thickBot="1">
      <c r="A26">
        <v>18</v>
      </c>
      <c r="B26" s="430"/>
      <c r="C26" s="6" t="s">
        <v>47</v>
      </c>
      <c r="D26" s="1" t="s">
        <v>48</v>
      </c>
      <c r="E26" s="116" t="s">
        <v>49</v>
      </c>
      <c r="F26" s="302">
        <v>9.98</v>
      </c>
      <c r="G26" s="627">
        <v>11.59</v>
      </c>
      <c r="H26" s="302">
        <v>9.48</v>
      </c>
      <c r="I26" s="396"/>
      <c r="J26" s="626">
        <v>8.99</v>
      </c>
      <c r="K26" s="396">
        <v>10.19</v>
      </c>
      <c r="L26" s="320">
        <f t="shared" si="0"/>
        <v>8.99</v>
      </c>
      <c r="M26" s="321">
        <f t="shared" si="1"/>
        <v>11.59</v>
      </c>
      <c r="N26" s="198">
        <f t="shared" si="2"/>
        <v>28.921023359288085</v>
      </c>
      <c r="O26" s="202"/>
      <c r="P26" s="200">
        <v>5.39</v>
      </c>
      <c r="Q26" s="200">
        <v>5.5</v>
      </c>
      <c r="R26" s="200">
        <v>5.5</v>
      </c>
      <c r="S26" s="200">
        <v>5.73</v>
      </c>
      <c r="T26" s="201">
        <v>6.59</v>
      </c>
      <c r="U26" s="201">
        <v>6.34</v>
      </c>
      <c r="V26" s="201">
        <v>6.39</v>
      </c>
      <c r="W26" s="201">
        <v>8.84</v>
      </c>
      <c r="X26" s="201">
        <v>9.11</v>
      </c>
      <c r="Y26" s="201">
        <v>10.050000000000001</v>
      </c>
      <c r="Z26" s="162">
        <f t="shared" si="3"/>
        <v>10.045999999999999</v>
      </c>
      <c r="AA26" s="41">
        <f t="shared" si="4"/>
        <v>-0.93599999999999994</v>
      </c>
    </row>
    <row r="27" spans="1:27" ht="16.5" thickBot="1">
      <c r="A27">
        <v>19</v>
      </c>
      <c r="B27" s="430"/>
      <c r="C27" s="6" t="s">
        <v>50</v>
      </c>
      <c r="D27" s="1" t="s">
        <v>51</v>
      </c>
      <c r="E27" s="116" t="s">
        <v>9</v>
      </c>
      <c r="F27" s="302">
        <v>22.98</v>
      </c>
      <c r="G27" s="627">
        <v>22.89</v>
      </c>
      <c r="H27" s="302">
        <v>21.98</v>
      </c>
      <c r="I27" s="396">
        <v>21.45</v>
      </c>
      <c r="J27" s="396">
        <v>21.99</v>
      </c>
      <c r="K27" s="626">
        <v>18.88</v>
      </c>
      <c r="L27" s="320">
        <f t="shared" si="0"/>
        <v>18.88</v>
      </c>
      <c r="M27" s="321">
        <f t="shared" si="1"/>
        <v>22.98</v>
      </c>
      <c r="N27" s="198">
        <f t="shared" si="2"/>
        <v>21.716101694915267</v>
      </c>
      <c r="O27" s="202"/>
      <c r="P27" s="200">
        <v>16.559999999999999</v>
      </c>
      <c r="Q27" s="200">
        <v>16.43</v>
      </c>
      <c r="R27" s="200">
        <v>16.350000000000001</v>
      </c>
      <c r="S27" s="200">
        <v>19.16</v>
      </c>
      <c r="T27" s="201">
        <v>19.55</v>
      </c>
      <c r="U27" s="201">
        <v>22.15</v>
      </c>
      <c r="V27" s="201">
        <v>22.47</v>
      </c>
      <c r="W27" s="201">
        <v>21.89</v>
      </c>
      <c r="X27" s="201">
        <v>21.61</v>
      </c>
      <c r="Y27" s="201">
        <v>21.7</v>
      </c>
      <c r="Z27" s="162">
        <f t="shared" si="3"/>
        <v>21.695000000000004</v>
      </c>
      <c r="AA27" s="41">
        <f t="shared" si="4"/>
        <v>-8.5000000000004405E-2</v>
      </c>
    </row>
    <row r="28" spans="1:27" ht="16.5" thickBot="1">
      <c r="A28">
        <v>20</v>
      </c>
      <c r="B28" s="430"/>
      <c r="C28" s="6" t="s">
        <v>52</v>
      </c>
      <c r="D28" s="1" t="s">
        <v>53</v>
      </c>
      <c r="E28" s="116" t="s">
        <v>49</v>
      </c>
      <c r="F28" s="319">
        <v>8.49</v>
      </c>
      <c r="G28" s="302"/>
      <c r="H28" s="302">
        <v>8.89</v>
      </c>
      <c r="I28" s="396">
        <v>8.59</v>
      </c>
      <c r="J28" s="396">
        <v>9.98</v>
      </c>
      <c r="K28" s="627">
        <v>10.59</v>
      </c>
      <c r="L28" s="320">
        <f t="shared" si="0"/>
        <v>8.49</v>
      </c>
      <c r="M28" s="321">
        <f t="shared" si="1"/>
        <v>10.59</v>
      </c>
      <c r="N28" s="198">
        <f t="shared" si="2"/>
        <v>24.734982332155468</v>
      </c>
      <c r="O28" s="202"/>
      <c r="P28" s="200">
        <v>7.76</v>
      </c>
      <c r="Q28" s="200">
        <v>7.66</v>
      </c>
      <c r="R28" s="200">
        <v>8.58</v>
      </c>
      <c r="S28" s="200">
        <v>8.89</v>
      </c>
      <c r="T28" s="201">
        <v>9.8000000000000007</v>
      </c>
      <c r="U28" s="201">
        <v>10.59</v>
      </c>
      <c r="V28" s="201">
        <v>10.86</v>
      </c>
      <c r="W28" s="201">
        <v>10.76</v>
      </c>
      <c r="X28" s="201">
        <v>10.49</v>
      </c>
      <c r="Y28" s="201">
        <v>9.31</v>
      </c>
      <c r="Z28" s="162">
        <f t="shared" si="3"/>
        <v>9.3080000000000016</v>
      </c>
      <c r="AA28" s="41">
        <f t="shared" si="4"/>
        <v>1.1819999999999986</v>
      </c>
    </row>
    <row r="29" spans="1:27" ht="16.5" thickBot="1">
      <c r="A29">
        <v>21</v>
      </c>
      <c r="B29" s="430"/>
      <c r="C29" s="6" t="s">
        <v>54</v>
      </c>
      <c r="D29" s="1" t="s">
        <v>55</v>
      </c>
      <c r="E29" s="116" t="s">
        <v>49</v>
      </c>
      <c r="F29" s="302"/>
      <c r="G29" s="627">
        <v>9.7899999999999991</v>
      </c>
      <c r="H29" s="319">
        <v>8.89</v>
      </c>
      <c r="I29" s="396"/>
      <c r="J29" s="396"/>
      <c r="K29" s="396"/>
      <c r="L29" s="320">
        <f t="shared" si="0"/>
        <v>8.89</v>
      </c>
      <c r="M29" s="321">
        <f t="shared" si="1"/>
        <v>9.7899999999999991</v>
      </c>
      <c r="N29" s="198">
        <f t="shared" si="2"/>
        <v>10.123734533183338</v>
      </c>
      <c r="O29" s="202"/>
      <c r="P29" s="200">
        <v>7.34</v>
      </c>
      <c r="Q29" s="200">
        <v>7.29</v>
      </c>
      <c r="R29" s="200">
        <v>8.24</v>
      </c>
      <c r="S29" s="200">
        <v>8.2899999999999991</v>
      </c>
      <c r="T29" s="201">
        <v>9.4</v>
      </c>
      <c r="U29" s="201">
        <v>10.29</v>
      </c>
      <c r="V29" s="201">
        <v>10.79</v>
      </c>
      <c r="W29" s="201">
        <v>10.77</v>
      </c>
      <c r="X29" s="201">
        <v>9.64</v>
      </c>
      <c r="Y29" s="201">
        <v>9.34</v>
      </c>
      <c r="Z29" s="162">
        <f t="shared" si="3"/>
        <v>9.34</v>
      </c>
      <c r="AA29" s="41">
        <f t="shared" si="4"/>
        <v>0.30000000000000071</v>
      </c>
    </row>
    <row r="30" spans="1:27" ht="16.5" thickBot="1">
      <c r="A30">
        <v>22</v>
      </c>
      <c r="B30" s="430"/>
      <c r="C30" s="6" t="s">
        <v>52</v>
      </c>
      <c r="D30" s="1" t="s">
        <v>8</v>
      </c>
      <c r="E30" s="116" t="s">
        <v>49</v>
      </c>
      <c r="F30" s="627">
        <v>7.99</v>
      </c>
      <c r="G30" s="319">
        <v>5.98</v>
      </c>
      <c r="H30" s="302">
        <v>5.99</v>
      </c>
      <c r="I30" s="396">
        <v>7.69</v>
      </c>
      <c r="J30" s="396">
        <v>7.98</v>
      </c>
      <c r="K30" s="627">
        <v>7.99</v>
      </c>
      <c r="L30" s="320">
        <f t="shared" si="0"/>
        <v>5.98</v>
      </c>
      <c r="M30" s="321">
        <f t="shared" si="1"/>
        <v>7.99</v>
      </c>
      <c r="N30" s="198">
        <f t="shared" si="2"/>
        <v>33.61204013377926</v>
      </c>
      <c r="O30" s="202"/>
      <c r="P30" s="200">
        <v>6.46</v>
      </c>
      <c r="Q30" s="200">
        <v>6.42</v>
      </c>
      <c r="R30" s="200">
        <v>6.73</v>
      </c>
      <c r="S30" s="200">
        <v>7.11</v>
      </c>
      <c r="T30" s="201">
        <v>7.59</v>
      </c>
      <c r="U30" s="201">
        <v>8.35</v>
      </c>
      <c r="V30" s="201">
        <v>8.24</v>
      </c>
      <c r="W30" s="201">
        <v>9.02</v>
      </c>
      <c r="X30" s="201">
        <v>8.7200000000000006</v>
      </c>
      <c r="Y30" s="201">
        <v>7.27</v>
      </c>
      <c r="Z30" s="162">
        <f t="shared" si="3"/>
        <v>7.2700000000000005</v>
      </c>
      <c r="AA30" s="41">
        <f t="shared" si="4"/>
        <v>1.4500000000000002</v>
      </c>
    </row>
    <row r="31" spans="1:27" ht="16.5" thickBot="1">
      <c r="A31">
        <v>23</v>
      </c>
      <c r="B31" s="430"/>
      <c r="C31" s="6" t="s">
        <v>61</v>
      </c>
      <c r="D31" s="1" t="s">
        <v>62</v>
      </c>
      <c r="E31" s="116" t="s">
        <v>12</v>
      </c>
      <c r="F31" s="627">
        <v>5.49</v>
      </c>
      <c r="G31" s="319">
        <v>3.89</v>
      </c>
      <c r="H31" s="302">
        <v>4.79</v>
      </c>
      <c r="I31" s="396">
        <v>4.79</v>
      </c>
      <c r="J31" s="396">
        <v>5.29</v>
      </c>
      <c r="K31" s="396">
        <v>4.79</v>
      </c>
      <c r="L31" s="320">
        <f t="shared" si="0"/>
        <v>3.89</v>
      </c>
      <c r="M31" s="321">
        <f t="shared" si="1"/>
        <v>5.49</v>
      </c>
      <c r="N31" s="198">
        <f t="shared" si="2"/>
        <v>41.131105398457578</v>
      </c>
      <c r="O31" s="202"/>
      <c r="P31" s="200">
        <v>3.36</v>
      </c>
      <c r="Q31" s="200">
        <v>3.85</v>
      </c>
      <c r="R31" s="200">
        <v>3.48</v>
      </c>
      <c r="S31" s="200">
        <v>4.47</v>
      </c>
      <c r="T31" s="201">
        <v>4.82</v>
      </c>
      <c r="U31" s="201">
        <v>4.99</v>
      </c>
      <c r="V31" s="201">
        <v>6.11</v>
      </c>
      <c r="W31" s="201">
        <v>5.25</v>
      </c>
      <c r="X31" s="201">
        <v>5.0999999999999996</v>
      </c>
      <c r="Y31" s="201">
        <v>4.84</v>
      </c>
      <c r="Z31" s="162">
        <f t="shared" si="3"/>
        <v>4.84</v>
      </c>
      <c r="AA31" s="41">
        <f t="shared" si="4"/>
        <v>0.25999999999999979</v>
      </c>
    </row>
    <row r="32" spans="1:27" ht="16.5" thickBot="1">
      <c r="A32">
        <v>24</v>
      </c>
      <c r="B32" s="430"/>
      <c r="C32" s="6" t="s">
        <v>61</v>
      </c>
      <c r="D32" s="1" t="s">
        <v>8</v>
      </c>
      <c r="E32" s="116" t="s">
        <v>12</v>
      </c>
      <c r="F32" s="627">
        <v>5.49</v>
      </c>
      <c r="G32" s="319">
        <v>3.89</v>
      </c>
      <c r="H32" s="319">
        <v>3.89</v>
      </c>
      <c r="I32" s="396">
        <v>4.29</v>
      </c>
      <c r="J32" s="396">
        <v>4.63</v>
      </c>
      <c r="K32" s="396">
        <v>4.6900000000000004</v>
      </c>
      <c r="L32" s="320">
        <f t="shared" si="0"/>
        <v>3.89</v>
      </c>
      <c r="M32" s="321">
        <f t="shared" si="1"/>
        <v>5.49</v>
      </c>
      <c r="N32" s="198">
        <f t="shared" si="2"/>
        <v>41.131105398457578</v>
      </c>
      <c r="O32" s="202"/>
      <c r="P32" s="200">
        <v>3.06</v>
      </c>
      <c r="Q32" s="200">
        <v>3.57</v>
      </c>
      <c r="R32" s="200">
        <v>3.32</v>
      </c>
      <c r="S32" s="200">
        <v>4.13</v>
      </c>
      <c r="T32" s="201">
        <v>4.29</v>
      </c>
      <c r="U32" s="201">
        <v>4.47</v>
      </c>
      <c r="V32" s="201">
        <v>5.86</v>
      </c>
      <c r="W32" s="201">
        <v>5</v>
      </c>
      <c r="X32" s="201">
        <v>4.92</v>
      </c>
      <c r="Y32" s="201">
        <v>4.4800000000000004</v>
      </c>
      <c r="Z32" s="162">
        <f t="shared" si="3"/>
        <v>4.4800000000000004</v>
      </c>
      <c r="AA32" s="41">
        <f t="shared" si="4"/>
        <v>0.4399999999999995</v>
      </c>
    </row>
    <row r="33" spans="1:27" ht="16.5" thickBot="1">
      <c r="A33">
        <v>25</v>
      </c>
      <c r="B33" s="430"/>
      <c r="C33" s="6" t="s">
        <v>66</v>
      </c>
      <c r="D33" s="1" t="s">
        <v>8</v>
      </c>
      <c r="E33" s="116" t="s">
        <v>31</v>
      </c>
      <c r="F33" s="302">
        <v>3.89</v>
      </c>
      <c r="G33" s="627">
        <v>3.99</v>
      </c>
      <c r="H33" s="319">
        <v>2.68</v>
      </c>
      <c r="I33" s="396">
        <v>3.65</v>
      </c>
      <c r="J33" s="396">
        <v>2.79</v>
      </c>
      <c r="K33" s="627">
        <v>3.99</v>
      </c>
      <c r="L33" s="320">
        <f t="shared" si="0"/>
        <v>2.68</v>
      </c>
      <c r="M33" s="321">
        <f t="shared" si="1"/>
        <v>3.99</v>
      </c>
      <c r="N33" s="198">
        <f t="shared" si="2"/>
        <v>48.880597014925371</v>
      </c>
      <c r="O33" s="202"/>
      <c r="P33" s="200">
        <v>2.7</v>
      </c>
      <c r="Q33" s="200">
        <v>2.96</v>
      </c>
      <c r="R33" s="200">
        <v>2.93</v>
      </c>
      <c r="S33" s="200">
        <v>3.54</v>
      </c>
      <c r="T33" s="201">
        <v>2.87</v>
      </c>
      <c r="U33" s="201">
        <v>3.17</v>
      </c>
      <c r="V33" s="201">
        <v>3.38</v>
      </c>
      <c r="W33" s="201">
        <v>3.67</v>
      </c>
      <c r="X33" s="201">
        <v>3.71</v>
      </c>
      <c r="Y33" s="201">
        <v>3.5</v>
      </c>
      <c r="Z33" s="162">
        <f t="shared" si="3"/>
        <v>3.4983333333333335</v>
      </c>
      <c r="AA33" s="41">
        <f t="shared" si="4"/>
        <v>0.21166666666666645</v>
      </c>
    </row>
    <row r="34" spans="1:27" ht="16.5" thickBot="1">
      <c r="A34">
        <v>26</v>
      </c>
      <c r="B34" s="430"/>
      <c r="C34" s="6" t="s">
        <v>67</v>
      </c>
      <c r="D34" s="1" t="s">
        <v>68</v>
      </c>
      <c r="E34" s="116" t="s">
        <v>69</v>
      </c>
      <c r="F34" s="302">
        <v>3.89</v>
      </c>
      <c r="G34" s="302">
        <v>4.17</v>
      </c>
      <c r="H34" s="319">
        <v>2.89</v>
      </c>
      <c r="I34" s="396">
        <v>3.65</v>
      </c>
      <c r="J34" s="396">
        <v>3.49</v>
      </c>
      <c r="K34" s="627">
        <v>4.59</v>
      </c>
      <c r="L34" s="320">
        <f t="shared" si="0"/>
        <v>2.89</v>
      </c>
      <c r="M34" s="321">
        <f t="shared" si="1"/>
        <v>4.59</v>
      </c>
      <c r="N34" s="198">
        <f t="shared" si="2"/>
        <v>58.823529411764696</v>
      </c>
      <c r="O34" s="202"/>
      <c r="P34" s="200">
        <v>3.26</v>
      </c>
      <c r="Q34" s="200">
        <v>3.36</v>
      </c>
      <c r="R34" s="200">
        <v>3.28</v>
      </c>
      <c r="S34" s="200">
        <v>4.18</v>
      </c>
      <c r="T34" s="201">
        <v>3.63</v>
      </c>
      <c r="U34" s="201">
        <v>3.88</v>
      </c>
      <c r="V34" s="201">
        <v>3.93</v>
      </c>
      <c r="W34" s="201">
        <v>4.2</v>
      </c>
      <c r="X34" s="201">
        <v>3.7</v>
      </c>
      <c r="Y34" s="201">
        <v>3.78</v>
      </c>
      <c r="Z34" s="162">
        <f t="shared" si="3"/>
        <v>3.7800000000000007</v>
      </c>
      <c r="AA34" s="41">
        <f t="shared" si="4"/>
        <v>-8.0000000000000515E-2</v>
      </c>
    </row>
    <row r="35" spans="1:27" ht="16.5" thickBot="1">
      <c r="A35">
        <v>27</v>
      </c>
      <c r="B35" s="430"/>
      <c r="C35" s="6" t="s">
        <v>70</v>
      </c>
      <c r="D35" s="1" t="s">
        <v>71</v>
      </c>
      <c r="E35" s="116" t="s">
        <v>105</v>
      </c>
      <c r="F35" s="302">
        <v>4.49</v>
      </c>
      <c r="G35" s="627">
        <v>6.55</v>
      </c>
      <c r="H35" s="319">
        <v>3.99</v>
      </c>
      <c r="I35" s="396">
        <v>4.79</v>
      </c>
      <c r="J35" s="396">
        <v>5.59</v>
      </c>
      <c r="K35" s="396">
        <v>4.99</v>
      </c>
      <c r="L35" s="320">
        <f t="shared" si="0"/>
        <v>3.99</v>
      </c>
      <c r="M35" s="321">
        <f t="shared" si="1"/>
        <v>6.55</v>
      </c>
      <c r="N35" s="198">
        <f t="shared" si="2"/>
        <v>64.160401002506262</v>
      </c>
      <c r="O35" s="202"/>
      <c r="P35" s="200">
        <v>2.96</v>
      </c>
      <c r="Q35" s="200">
        <v>3.02</v>
      </c>
      <c r="R35" s="200">
        <v>3.02</v>
      </c>
      <c r="S35" s="200">
        <v>3.05</v>
      </c>
      <c r="T35" s="201">
        <v>3.16</v>
      </c>
      <c r="U35" s="201">
        <v>3.59</v>
      </c>
      <c r="V35" s="201">
        <v>3.76</v>
      </c>
      <c r="W35" s="201">
        <v>4.9400000000000004</v>
      </c>
      <c r="X35" s="201">
        <v>5.23</v>
      </c>
      <c r="Y35" s="201">
        <v>5.07</v>
      </c>
      <c r="Z35" s="162">
        <f t="shared" si="3"/>
        <v>5.0666666666666664</v>
      </c>
      <c r="AA35" s="41">
        <f t="shared" si="4"/>
        <v>0.163333333333334</v>
      </c>
    </row>
    <row r="36" spans="1:27" ht="16.5" thickBot="1">
      <c r="A36">
        <v>28</v>
      </c>
      <c r="B36" s="430"/>
      <c r="C36" s="6" t="s">
        <v>72</v>
      </c>
      <c r="D36" s="1" t="s">
        <v>73</v>
      </c>
      <c r="E36" s="116" t="s">
        <v>74</v>
      </c>
      <c r="F36" s="627">
        <v>6.59</v>
      </c>
      <c r="G36" s="319">
        <v>4.6900000000000004</v>
      </c>
      <c r="H36" s="302">
        <v>5.29</v>
      </c>
      <c r="I36" s="396">
        <v>5.89</v>
      </c>
      <c r="J36" s="396">
        <v>4.76</v>
      </c>
      <c r="K36" s="396">
        <v>5.69</v>
      </c>
      <c r="L36" s="320">
        <f t="shared" si="0"/>
        <v>4.6900000000000004</v>
      </c>
      <c r="M36" s="321">
        <f t="shared" si="1"/>
        <v>6.59</v>
      </c>
      <c r="N36" s="198">
        <f>M36*100/L36-100</f>
        <v>40.511727078891255</v>
      </c>
      <c r="O36" s="202"/>
      <c r="P36" s="200">
        <v>8.32</v>
      </c>
      <c r="Q36" s="200">
        <v>8.61</v>
      </c>
      <c r="R36" s="200">
        <v>8.94</v>
      </c>
      <c r="S36" s="200">
        <v>10.78</v>
      </c>
      <c r="T36" s="201">
        <v>10.63</v>
      </c>
      <c r="U36" s="201">
        <v>10.199999999999999</v>
      </c>
      <c r="V36" s="201">
        <v>10.199999999999999</v>
      </c>
      <c r="W36" s="201">
        <v>8.07</v>
      </c>
      <c r="X36" s="201">
        <v>7</v>
      </c>
      <c r="Y36" s="201">
        <v>5.49</v>
      </c>
      <c r="Z36" s="162">
        <f t="shared" si="3"/>
        <v>5.4849999999999994</v>
      </c>
      <c r="AA36" s="41">
        <f t="shared" si="4"/>
        <v>1.5150000000000006</v>
      </c>
    </row>
    <row r="37" spans="1:27" ht="16.5" thickBot="1">
      <c r="A37">
        <v>29</v>
      </c>
      <c r="B37" s="430"/>
      <c r="C37" s="6" t="s">
        <v>72</v>
      </c>
      <c r="D37" s="1" t="s">
        <v>8</v>
      </c>
      <c r="E37" s="116" t="s">
        <v>74</v>
      </c>
      <c r="F37" s="627">
        <v>5.99</v>
      </c>
      <c r="G37" s="302">
        <v>4.6900000000000004</v>
      </c>
      <c r="H37" s="302">
        <v>4.78</v>
      </c>
      <c r="I37" s="626">
        <v>4.49</v>
      </c>
      <c r="J37" s="396">
        <v>4.76</v>
      </c>
      <c r="K37" s="396">
        <v>4.59</v>
      </c>
      <c r="L37" s="320">
        <f t="shared" si="0"/>
        <v>4.49</v>
      </c>
      <c r="M37" s="321">
        <f t="shared" si="1"/>
        <v>5.99</v>
      </c>
      <c r="N37" s="198">
        <f t="shared" si="2"/>
        <v>33.4075723830735</v>
      </c>
      <c r="O37" s="202"/>
      <c r="P37" s="200">
        <v>7.6</v>
      </c>
      <c r="Q37" s="200">
        <v>8.06</v>
      </c>
      <c r="R37" s="200">
        <v>8.24</v>
      </c>
      <c r="S37" s="200">
        <v>9.09</v>
      </c>
      <c r="T37" s="201">
        <v>9.06</v>
      </c>
      <c r="U37" s="201">
        <v>9.14</v>
      </c>
      <c r="V37" s="201">
        <v>9.2100000000000009</v>
      </c>
      <c r="W37" s="201">
        <v>7.08</v>
      </c>
      <c r="X37" s="201">
        <v>5.83</v>
      </c>
      <c r="Y37" s="201">
        <v>4.88</v>
      </c>
      <c r="Z37" s="162">
        <f t="shared" si="3"/>
        <v>4.8833333333333337</v>
      </c>
      <c r="AA37" s="41">
        <f t="shared" si="4"/>
        <v>0.94666666666666632</v>
      </c>
    </row>
    <row r="38" spans="1:27" ht="16.5" thickBot="1">
      <c r="A38">
        <v>30</v>
      </c>
      <c r="B38" s="430"/>
      <c r="C38" s="6" t="s">
        <v>88</v>
      </c>
      <c r="D38" s="1" t="s">
        <v>8</v>
      </c>
      <c r="E38" s="116" t="s">
        <v>82</v>
      </c>
      <c r="F38" s="302">
        <v>1.98</v>
      </c>
      <c r="G38" s="302">
        <v>2.29</v>
      </c>
      <c r="H38" s="302">
        <v>2.38</v>
      </c>
      <c r="I38" s="627">
        <v>4.45</v>
      </c>
      <c r="J38" s="626">
        <v>1.79</v>
      </c>
      <c r="K38" s="396">
        <v>1.99</v>
      </c>
      <c r="L38" s="320">
        <f t="shared" si="0"/>
        <v>1.79</v>
      </c>
      <c r="M38" s="321">
        <f t="shared" si="1"/>
        <v>4.45</v>
      </c>
      <c r="N38" s="629">
        <f t="shared" si="2"/>
        <v>148.60335195530726</v>
      </c>
      <c r="O38" s="202"/>
      <c r="P38" s="200">
        <v>1.45</v>
      </c>
      <c r="Q38" s="200">
        <v>1.51</v>
      </c>
      <c r="R38" s="200">
        <v>1.59</v>
      </c>
      <c r="S38" s="200">
        <v>1.53</v>
      </c>
      <c r="T38" s="201">
        <v>1.53</v>
      </c>
      <c r="U38" s="201">
        <v>1.75</v>
      </c>
      <c r="V38" s="201">
        <v>1.81</v>
      </c>
      <c r="W38" s="201">
        <v>1.98</v>
      </c>
      <c r="X38" s="201">
        <v>2.37</v>
      </c>
      <c r="Y38" s="201">
        <v>2.48</v>
      </c>
      <c r="Z38" s="162">
        <f t="shared" si="3"/>
        <v>2.48</v>
      </c>
      <c r="AA38" s="41">
        <f t="shared" si="4"/>
        <v>-0.10999999999999988</v>
      </c>
    </row>
    <row r="39" spans="1:27" ht="16.5" thickBot="1">
      <c r="A39">
        <v>31</v>
      </c>
      <c r="B39" s="430"/>
      <c r="C39" s="6" t="s">
        <v>89</v>
      </c>
      <c r="D39" s="1" t="s">
        <v>90</v>
      </c>
      <c r="E39" s="116" t="s">
        <v>91</v>
      </c>
      <c r="F39" s="302">
        <v>5.99</v>
      </c>
      <c r="G39" s="627">
        <v>6.75</v>
      </c>
      <c r="H39" s="319">
        <v>4.79</v>
      </c>
      <c r="I39" s="396">
        <v>5.8</v>
      </c>
      <c r="J39" s="396">
        <v>5.99</v>
      </c>
      <c r="K39" s="396">
        <v>5.49</v>
      </c>
      <c r="L39" s="320">
        <f t="shared" si="0"/>
        <v>4.79</v>
      </c>
      <c r="M39" s="321">
        <f t="shared" si="1"/>
        <v>6.75</v>
      </c>
      <c r="N39" s="198">
        <f t="shared" si="2"/>
        <v>40.918580375782881</v>
      </c>
      <c r="O39" s="202"/>
      <c r="P39" s="200">
        <v>5.0599999999999996</v>
      </c>
      <c r="Q39" s="200">
        <v>5.3</v>
      </c>
      <c r="R39" s="200">
        <v>5.0599999999999996</v>
      </c>
      <c r="S39" s="200">
        <v>5.3</v>
      </c>
      <c r="T39" s="201">
        <v>5.22</v>
      </c>
      <c r="U39" s="201">
        <v>5.72</v>
      </c>
      <c r="V39" s="201">
        <v>6.02</v>
      </c>
      <c r="W39" s="201">
        <v>5.47</v>
      </c>
      <c r="X39" s="201">
        <v>5.1100000000000003</v>
      </c>
      <c r="Y39" s="201">
        <v>5.8</v>
      </c>
      <c r="Z39" s="162">
        <f t="shared" si="3"/>
        <v>5.8016666666666667</v>
      </c>
      <c r="AA39" s="41">
        <f t="shared" si="4"/>
        <v>-0.69166666666666643</v>
      </c>
    </row>
    <row r="40" spans="1:27" ht="16.5" thickBot="1">
      <c r="A40">
        <v>32</v>
      </c>
      <c r="B40" s="431"/>
      <c r="C40" s="106" t="s">
        <v>92</v>
      </c>
      <c r="D40" s="107" t="s">
        <v>93</v>
      </c>
      <c r="E40" s="118" t="s">
        <v>94</v>
      </c>
      <c r="F40" s="302"/>
      <c r="G40" s="319">
        <v>4.49</v>
      </c>
      <c r="H40" s="302">
        <v>5.35</v>
      </c>
      <c r="I40" s="627">
        <v>6.75</v>
      </c>
      <c r="J40" s="396">
        <v>5.98</v>
      </c>
      <c r="K40" s="396">
        <v>6.19</v>
      </c>
      <c r="L40" s="330">
        <f t="shared" si="0"/>
        <v>4.49</v>
      </c>
      <c r="M40" s="408">
        <f t="shared" si="1"/>
        <v>6.75</v>
      </c>
      <c r="N40" s="203">
        <f t="shared" si="2"/>
        <v>50.334075723830722</v>
      </c>
      <c r="O40" s="204"/>
      <c r="P40" s="205">
        <v>4.4400000000000004</v>
      </c>
      <c r="Q40" s="205">
        <v>4.49</v>
      </c>
      <c r="R40" s="205">
        <v>4.59</v>
      </c>
      <c r="S40" s="205">
        <v>4.5</v>
      </c>
      <c r="T40" s="205">
        <v>4.4800000000000004</v>
      </c>
      <c r="U40" s="205">
        <v>4.4400000000000004</v>
      </c>
      <c r="V40" s="201">
        <v>4.93</v>
      </c>
      <c r="W40" s="201">
        <v>5.53</v>
      </c>
      <c r="X40" s="201">
        <v>5.69</v>
      </c>
      <c r="Y40" s="201">
        <v>5.75</v>
      </c>
      <c r="Z40" s="162">
        <f t="shared" si="3"/>
        <v>5.7520000000000007</v>
      </c>
      <c r="AA40" s="41">
        <f t="shared" si="4"/>
        <v>-6.2000000000000277E-2</v>
      </c>
    </row>
    <row r="41" spans="1:27" ht="16.5" thickBot="1">
      <c r="A41">
        <v>33</v>
      </c>
      <c r="B41" s="429" t="s">
        <v>222</v>
      </c>
      <c r="C41" s="7" t="s">
        <v>220</v>
      </c>
      <c r="D41" s="8" t="s">
        <v>11</v>
      </c>
      <c r="E41" s="119" t="s">
        <v>12</v>
      </c>
      <c r="F41" s="627">
        <v>4.29</v>
      </c>
      <c r="G41" s="319">
        <v>3.85</v>
      </c>
      <c r="H41" s="302">
        <v>3.99</v>
      </c>
      <c r="I41" s="396">
        <v>3.89</v>
      </c>
      <c r="J41" s="396">
        <v>3.98</v>
      </c>
      <c r="K41" s="396">
        <v>3.89</v>
      </c>
      <c r="L41" s="331">
        <f t="shared" ref="L41:L64" si="5">MIN(F41:K41)</f>
        <v>3.85</v>
      </c>
      <c r="M41" s="409">
        <f t="shared" ref="M41:M64" si="6">MAX(F41:K41)</f>
        <v>4.29</v>
      </c>
      <c r="N41" s="206">
        <f>M41*100/L41-100</f>
        <v>11.428571428571431</v>
      </c>
      <c r="O41" s="202"/>
      <c r="P41" s="207">
        <v>3.43</v>
      </c>
      <c r="Q41" s="207">
        <v>3.64</v>
      </c>
      <c r="R41" s="207">
        <v>3.48</v>
      </c>
      <c r="S41" s="207">
        <v>3.57</v>
      </c>
      <c r="T41" s="201">
        <v>3.51</v>
      </c>
      <c r="U41" s="201">
        <v>4.13</v>
      </c>
      <c r="V41" s="201">
        <v>3.74</v>
      </c>
      <c r="W41" s="201">
        <v>3.94</v>
      </c>
      <c r="X41" s="201">
        <v>4.01</v>
      </c>
      <c r="Y41" s="201">
        <v>3.98</v>
      </c>
      <c r="Z41" s="162">
        <f t="shared" ref="Z41:Z64" si="7">AVERAGE(F41:K41)</f>
        <v>3.9816666666666669</v>
      </c>
      <c r="AA41" s="41">
        <f t="shared" si="4"/>
        <v>2.8333333333332877E-2</v>
      </c>
    </row>
    <row r="42" spans="1:27" ht="16.5" thickBot="1">
      <c r="A42">
        <v>34</v>
      </c>
      <c r="B42" s="430"/>
      <c r="C42" s="6" t="s">
        <v>10</v>
      </c>
      <c r="D42" s="1" t="s">
        <v>8</v>
      </c>
      <c r="E42" s="116" t="s">
        <v>13</v>
      </c>
      <c r="F42" s="302">
        <v>3.49</v>
      </c>
      <c r="G42" s="302">
        <v>3.85</v>
      </c>
      <c r="H42" s="302">
        <v>3.49</v>
      </c>
      <c r="I42" s="396">
        <v>3.75</v>
      </c>
      <c r="J42" s="626">
        <v>2.68</v>
      </c>
      <c r="K42" s="627">
        <v>3.89</v>
      </c>
      <c r="L42" s="320">
        <f t="shared" si="5"/>
        <v>2.68</v>
      </c>
      <c r="M42" s="321">
        <f t="shared" si="6"/>
        <v>3.89</v>
      </c>
      <c r="N42" s="198">
        <f>M42*100/L42-100</f>
        <v>45.149253731343265</v>
      </c>
      <c r="O42" s="202"/>
      <c r="P42" s="200">
        <v>2.88</v>
      </c>
      <c r="Q42" s="200">
        <v>2.5299999999999998</v>
      </c>
      <c r="R42" s="200">
        <v>2.76</v>
      </c>
      <c r="S42" s="200">
        <v>2.95</v>
      </c>
      <c r="T42" s="201">
        <v>2.8</v>
      </c>
      <c r="U42" s="201">
        <v>2.96</v>
      </c>
      <c r="V42" s="201">
        <v>3.11</v>
      </c>
      <c r="W42" s="201">
        <v>3.39</v>
      </c>
      <c r="X42" s="201">
        <v>3.78</v>
      </c>
      <c r="Y42" s="201">
        <v>3.53</v>
      </c>
      <c r="Z42" s="162">
        <f t="shared" si="7"/>
        <v>3.5250000000000004</v>
      </c>
      <c r="AA42" s="41">
        <f t="shared" si="4"/>
        <v>0.25499999999999945</v>
      </c>
    </row>
    <row r="43" spans="1:27" ht="16.5" thickBot="1">
      <c r="A43">
        <v>35</v>
      </c>
      <c r="B43" s="430"/>
      <c r="C43" s="6" t="s">
        <v>14</v>
      </c>
      <c r="D43" s="1" t="s">
        <v>15</v>
      </c>
      <c r="E43" s="116" t="s">
        <v>103</v>
      </c>
      <c r="F43" s="302">
        <v>21.98</v>
      </c>
      <c r="G43" s="319">
        <v>19.89</v>
      </c>
      <c r="H43" s="302">
        <v>23.99</v>
      </c>
      <c r="I43" s="627">
        <v>26.98</v>
      </c>
      <c r="J43" s="396">
        <v>22.98</v>
      </c>
      <c r="K43" s="396">
        <v>25.49</v>
      </c>
      <c r="L43" s="320">
        <f t="shared" si="5"/>
        <v>19.89</v>
      </c>
      <c r="M43" s="321">
        <f t="shared" si="6"/>
        <v>26.98</v>
      </c>
      <c r="N43" s="198">
        <f>M43*100/L43-100</f>
        <v>35.646053293112118</v>
      </c>
      <c r="O43" s="202"/>
      <c r="P43" s="200">
        <v>13.93</v>
      </c>
      <c r="Q43" s="200">
        <v>20.51</v>
      </c>
      <c r="R43" s="200">
        <v>16.239999999999998</v>
      </c>
      <c r="S43" s="200">
        <v>19.86</v>
      </c>
      <c r="T43" s="201">
        <v>17.98</v>
      </c>
      <c r="U43" s="201">
        <v>19.39</v>
      </c>
      <c r="V43" s="201">
        <v>19.55</v>
      </c>
      <c r="W43" s="201">
        <v>22.8</v>
      </c>
      <c r="X43" s="201">
        <v>20.46</v>
      </c>
      <c r="Y43" s="201">
        <v>23.55</v>
      </c>
      <c r="Z43" s="162">
        <f t="shared" si="7"/>
        <v>23.551666666666666</v>
      </c>
      <c r="AA43" s="41">
        <f t="shared" si="4"/>
        <v>-3.091666666666665</v>
      </c>
    </row>
    <row r="44" spans="1:27" ht="16.5" thickBot="1">
      <c r="A44">
        <v>36</v>
      </c>
      <c r="B44" s="430"/>
      <c r="C44" s="6" t="s">
        <v>14</v>
      </c>
      <c r="D44" s="1" t="s">
        <v>104</v>
      </c>
      <c r="E44" s="116" t="s">
        <v>103</v>
      </c>
      <c r="F44" s="302"/>
      <c r="G44" s="302">
        <v>5.19</v>
      </c>
      <c r="H44" s="302"/>
      <c r="I44" s="396"/>
      <c r="J44" s="396"/>
      <c r="K44" s="396"/>
      <c r="L44" s="320">
        <f t="shared" si="5"/>
        <v>5.19</v>
      </c>
      <c r="M44" s="321">
        <f t="shared" si="6"/>
        <v>5.19</v>
      </c>
      <c r="N44" s="198"/>
      <c r="O44" s="202"/>
      <c r="P44" s="200">
        <v>6.86</v>
      </c>
      <c r="Q44" s="200">
        <v>4.99</v>
      </c>
      <c r="R44" s="200">
        <v>4.99</v>
      </c>
      <c r="S44" s="200">
        <v>6.74</v>
      </c>
      <c r="T44" s="201">
        <v>5.89</v>
      </c>
      <c r="U44" s="201">
        <v>5.89</v>
      </c>
      <c r="V44" s="201">
        <v>6.29</v>
      </c>
      <c r="W44" s="201">
        <v>5.29</v>
      </c>
      <c r="X44" s="201">
        <v>5.59</v>
      </c>
      <c r="Y44" s="201">
        <v>5.19</v>
      </c>
      <c r="Z44" s="162">
        <f t="shared" si="7"/>
        <v>5.19</v>
      </c>
      <c r="AA44" s="41">
        <f t="shared" si="4"/>
        <v>0.39999999999999947</v>
      </c>
    </row>
    <row r="45" spans="1:27" ht="16.5" thickBot="1">
      <c r="A45">
        <v>37</v>
      </c>
      <c r="B45" s="430"/>
      <c r="C45" s="6" t="s">
        <v>34</v>
      </c>
      <c r="D45" s="1" t="s">
        <v>35</v>
      </c>
      <c r="E45" s="116" t="s">
        <v>36</v>
      </c>
      <c r="F45" s="302">
        <v>3.49</v>
      </c>
      <c r="G45" s="627">
        <v>6.39</v>
      </c>
      <c r="H45" s="302">
        <v>4.49</v>
      </c>
      <c r="I45" s="396">
        <v>3.45</v>
      </c>
      <c r="J45" s="396">
        <v>2.68</v>
      </c>
      <c r="K45" s="396">
        <v>3.19</v>
      </c>
      <c r="L45" s="320">
        <f t="shared" si="5"/>
        <v>2.68</v>
      </c>
      <c r="M45" s="321">
        <f t="shared" si="6"/>
        <v>6.39</v>
      </c>
      <c r="N45" s="629">
        <f t="shared" si="2"/>
        <v>138.43283582089552</v>
      </c>
      <c r="O45" s="202"/>
      <c r="P45" s="200">
        <v>3.97</v>
      </c>
      <c r="Q45" s="200">
        <v>3.72</v>
      </c>
      <c r="R45" s="200">
        <v>2.89</v>
      </c>
      <c r="S45" s="200">
        <v>3.66</v>
      </c>
      <c r="T45" s="201">
        <v>4.1399999999999997</v>
      </c>
      <c r="U45" s="201">
        <v>4.16</v>
      </c>
      <c r="V45" s="201">
        <v>4.5599999999999996</v>
      </c>
      <c r="W45" s="201">
        <v>4.42</v>
      </c>
      <c r="X45" s="201">
        <v>4.58</v>
      </c>
      <c r="Y45" s="201">
        <v>3.95</v>
      </c>
      <c r="Z45" s="162">
        <f t="shared" si="7"/>
        <v>3.9483333333333337</v>
      </c>
      <c r="AA45" s="41">
        <f t="shared" si="4"/>
        <v>0.63166666666666638</v>
      </c>
    </row>
    <row r="46" spans="1:27" ht="16.5" thickBot="1">
      <c r="A46">
        <v>38</v>
      </c>
      <c r="B46" s="430"/>
      <c r="C46" s="6" t="s">
        <v>34</v>
      </c>
      <c r="D46" s="1" t="s">
        <v>37</v>
      </c>
      <c r="E46" s="116" t="s">
        <v>36</v>
      </c>
      <c r="F46" s="319">
        <v>4.09</v>
      </c>
      <c r="G46" s="302">
        <v>5.39</v>
      </c>
      <c r="H46" s="302">
        <v>4.1900000000000004</v>
      </c>
      <c r="I46" s="396">
        <v>4.59</v>
      </c>
      <c r="J46" s="396"/>
      <c r="K46" s="627">
        <v>6.09</v>
      </c>
      <c r="L46" s="320">
        <f t="shared" si="5"/>
        <v>4.09</v>
      </c>
      <c r="M46" s="321">
        <f t="shared" si="6"/>
        <v>6.09</v>
      </c>
      <c r="N46" s="198">
        <f t="shared" si="2"/>
        <v>48.899755501222501</v>
      </c>
      <c r="O46" s="202"/>
      <c r="P46" s="200">
        <v>3.6</v>
      </c>
      <c r="Q46" s="200">
        <v>3.15</v>
      </c>
      <c r="R46" s="200">
        <v>4.1100000000000003</v>
      </c>
      <c r="S46" s="200">
        <v>4.4000000000000004</v>
      </c>
      <c r="T46" s="201">
        <v>5.13</v>
      </c>
      <c r="U46" s="201">
        <v>5.37</v>
      </c>
      <c r="V46" s="201">
        <v>5.49</v>
      </c>
      <c r="W46" s="201">
        <v>5.45</v>
      </c>
      <c r="X46" s="201">
        <v>4.82</v>
      </c>
      <c r="Y46" s="201">
        <v>4.87</v>
      </c>
      <c r="Z46" s="162">
        <f t="shared" si="7"/>
        <v>4.87</v>
      </c>
      <c r="AA46" s="41">
        <f t="shared" si="4"/>
        <v>-4.9999999999999822E-2</v>
      </c>
    </row>
    <row r="47" spans="1:27" ht="16.5" thickBot="1">
      <c r="A47">
        <v>39</v>
      </c>
      <c r="B47" s="430"/>
      <c r="C47" s="6" t="s">
        <v>38</v>
      </c>
      <c r="D47" s="1" t="s">
        <v>121</v>
      </c>
      <c r="E47" s="116" t="s">
        <v>39</v>
      </c>
      <c r="F47" s="302">
        <v>6.99</v>
      </c>
      <c r="G47" s="627">
        <v>9.49</v>
      </c>
      <c r="H47" s="302">
        <v>7.59</v>
      </c>
      <c r="I47" s="626">
        <v>6.95</v>
      </c>
      <c r="J47" s="396">
        <v>6.98</v>
      </c>
      <c r="K47" s="396">
        <v>7.69</v>
      </c>
      <c r="L47" s="320">
        <f t="shared" si="5"/>
        <v>6.95</v>
      </c>
      <c r="M47" s="321">
        <f t="shared" si="6"/>
        <v>9.49</v>
      </c>
      <c r="N47" s="198">
        <f t="shared" si="2"/>
        <v>36.546762589928051</v>
      </c>
      <c r="O47" s="202"/>
      <c r="P47" s="200">
        <v>5.82</v>
      </c>
      <c r="Q47" s="200">
        <v>5.21</v>
      </c>
      <c r="R47" s="200">
        <v>5.82</v>
      </c>
      <c r="S47" s="200">
        <v>6.15</v>
      </c>
      <c r="T47" s="201">
        <v>6.15</v>
      </c>
      <c r="U47" s="201">
        <v>6.45</v>
      </c>
      <c r="V47" s="201">
        <v>6.3</v>
      </c>
      <c r="W47" s="201">
        <v>6.69</v>
      </c>
      <c r="X47" s="201">
        <v>7.28</v>
      </c>
      <c r="Y47" s="201">
        <v>7.62</v>
      </c>
      <c r="Z47" s="162">
        <f t="shared" si="7"/>
        <v>7.6149999999999993</v>
      </c>
      <c r="AA47" s="41">
        <f t="shared" si="4"/>
        <v>-0.33499999999999908</v>
      </c>
    </row>
    <row r="48" spans="1:27" ht="16.5" thickBot="1">
      <c r="A48">
        <v>40</v>
      </c>
      <c r="B48" s="430"/>
      <c r="C48" s="6" t="s">
        <v>38</v>
      </c>
      <c r="D48" s="1" t="s">
        <v>16</v>
      </c>
      <c r="E48" s="116" t="s">
        <v>39</v>
      </c>
      <c r="F48" s="302"/>
      <c r="G48" s="302"/>
      <c r="H48" s="302"/>
      <c r="I48" s="396">
        <v>3.49</v>
      </c>
      <c r="J48" s="627">
        <v>3.99</v>
      </c>
      <c r="K48" s="626">
        <v>3.16</v>
      </c>
      <c r="L48" s="320">
        <f t="shared" si="5"/>
        <v>3.16</v>
      </c>
      <c r="M48" s="321">
        <f t="shared" si="6"/>
        <v>3.99</v>
      </c>
      <c r="N48" s="410">
        <f t="shared" si="2"/>
        <v>26.265822784810126</v>
      </c>
      <c r="O48" s="202"/>
      <c r="P48" s="200">
        <v>2.76</v>
      </c>
      <c r="Q48" s="200">
        <v>2.72</v>
      </c>
      <c r="R48" s="200">
        <v>3.29</v>
      </c>
      <c r="S48" s="200">
        <v>2.99</v>
      </c>
      <c r="T48" s="201">
        <v>2.82</v>
      </c>
      <c r="U48" s="201">
        <v>2.99</v>
      </c>
      <c r="V48" s="201">
        <v>2.95</v>
      </c>
      <c r="W48" s="201">
        <v>3.24</v>
      </c>
      <c r="X48" s="201">
        <v>4</v>
      </c>
      <c r="Y48" s="201">
        <v>3.55</v>
      </c>
      <c r="Z48" s="162">
        <f t="shared" si="7"/>
        <v>3.5466666666666669</v>
      </c>
      <c r="AA48" s="41">
        <f t="shared" si="4"/>
        <v>0.45333333333333314</v>
      </c>
    </row>
    <row r="49" spans="1:27" ht="16.5" thickBot="1">
      <c r="A49">
        <v>41</v>
      </c>
      <c r="B49" s="430"/>
      <c r="C49" s="6" t="s">
        <v>40</v>
      </c>
      <c r="D49" s="1" t="s">
        <v>41</v>
      </c>
      <c r="E49" s="116" t="s">
        <v>39</v>
      </c>
      <c r="F49" s="627">
        <v>2.98</v>
      </c>
      <c r="G49" s="302">
        <v>2.89</v>
      </c>
      <c r="H49" s="302">
        <v>2.79</v>
      </c>
      <c r="I49" s="396">
        <v>2.95</v>
      </c>
      <c r="J49" s="626">
        <v>2.59</v>
      </c>
      <c r="K49" s="396">
        <v>2.89</v>
      </c>
      <c r="L49" s="320">
        <f t="shared" si="5"/>
        <v>2.59</v>
      </c>
      <c r="M49" s="321">
        <f t="shared" si="6"/>
        <v>2.98</v>
      </c>
      <c r="N49" s="198">
        <f t="shared" si="2"/>
        <v>15.057915057915068</v>
      </c>
      <c r="O49" s="202"/>
      <c r="P49" s="200">
        <v>2.08</v>
      </c>
      <c r="Q49" s="200">
        <v>2.19</v>
      </c>
      <c r="R49" s="200">
        <v>2.34</v>
      </c>
      <c r="S49" s="200">
        <v>2.34</v>
      </c>
      <c r="T49" s="201">
        <v>2.38</v>
      </c>
      <c r="U49" s="201">
        <v>2.5099999999999998</v>
      </c>
      <c r="V49" s="201">
        <v>2.68</v>
      </c>
      <c r="W49" s="201">
        <v>2.75</v>
      </c>
      <c r="X49" s="201">
        <v>2.88</v>
      </c>
      <c r="Y49" s="201">
        <v>2.85</v>
      </c>
      <c r="Z49" s="162">
        <f t="shared" si="7"/>
        <v>2.8483333333333332</v>
      </c>
      <c r="AA49" s="41">
        <f t="shared" si="4"/>
        <v>3.1666666666666732E-2</v>
      </c>
    </row>
    <row r="50" spans="1:27" ht="16.5" thickBot="1">
      <c r="A50">
        <v>42</v>
      </c>
      <c r="B50" s="430"/>
      <c r="C50" s="6" t="s">
        <v>40</v>
      </c>
      <c r="D50" s="1" t="s">
        <v>16</v>
      </c>
      <c r="E50" s="116" t="s">
        <v>39</v>
      </c>
      <c r="F50" s="302">
        <v>2.39</v>
      </c>
      <c r="G50" s="302"/>
      <c r="H50" s="302"/>
      <c r="I50" s="627">
        <v>2.59</v>
      </c>
      <c r="J50" s="626">
        <v>1.89</v>
      </c>
      <c r="K50" s="396">
        <v>2.19</v>
      </c>
      <c r="L50" s="320">
        <f t="shared" si="5"/>
        <v>1.89</v>
      </c>
      <c r="M50" s="321">
        <f t="shared" si="6"/>
        <v>2.59</v>
      </c>
      <c r="N50" s="198">
        <f t="shared" si="2"/>
        <v>37.037037037037038</v>
      </c>
      <c r="O50" s="202"/>
      <c r="P50" s="200">
        <v>1.86</v>
      </c>
      <c r="Q50" s="200">
        <v>1.94</v>
      </c>
      <c r="R50" s="200">
        <v>1.76</v>
      </c>
      <c r="S50" s="200">
        <v>1.97</v>
      </c>
      <c r="T50" s="201">
        <v>2.0099999999999998</v>
      </c>
      <c r="U50" s="201">
        <v>2.0499999999999998</v>
      </c>
      <c r="V50" s="201">
        <v>2.09</v>
      </c>
      <c r="W50" s="201">
        <v>2.19</v>
      </c>
      <c r="X50" s="201">
        <v>2.4300000000000002</v>
      </c>
      <c r="Y50" s="201">
        <v>2.27</v>
      </c>
      <c r="Z50" s="162">
        <f t="shared" si="7"/>
        <v>2.2650000000000001</v>
      </c>
      <c r="AA50" s="41">
        <f t="shared" si="4"/>
        <v>0.16500000000000004</v>
      </c>
    </row>
    <row r="51" spans="1:27" ht="16.5" thickBot="1">
      <c r="A51">
        <v>43</v>
      </c>
      <c r="B51" s="430"/>
      <c r="C51" s="6" t="s">
        <v>58</v>
      </c>
      <c r="D51" s="1" t="s">
        <v>59</v>
      </c>
      <c r="E51" s="116" t="s">
        <v>60</v>
      </c>
      <c r="F51" s="319">
        <v>2.99</v>
      </c>
      <c r="G51" s="627">
        <v>3.99</v>
      </c>
      <c r="H51" s="302">
        <v>3.29</v>
      </c>
      <c r="I51" s="396">
        <v>3.39</v>
      </c>
      <c r="J51" s="396">
        <v>3.49</v>
      </c>
      <c r="K51" s="626">
        <v>2.99</v>
      </c>
      <c r="L51" s="320">
        <f t="shared" si="5"/>
        <v>2.99</v>
      </c>
      <c r="M51" s="321">
        <f t="shared" si="6"/>
        <v>3.99</v>
      </c>
      <c r="N51" s="198">
        <f t="shared" si="2"/>
        <v>33.444816053511687</v>
      </c>
      <c r="O51" s="202"/>
      <c r="P51" s="200">
        <v>2.2400000000000002</v>
      </c>
      <c r="Q51" s="200">
        <v>2.2200000000000002</v>
      </c>
      <c r="R51" s="200">
        <v>2.39</v>
      </c>
      <c r="S51" s="200">
        <v>2.52</v>
      </c>
      <c r="T51" s="201">
        <v>2.5499999999999998</v>
      </c>
      <c r="U51" s="201">
        <v>2.5499999999999998</v>
      </c>
      <c r="V51" s="201">
        <v>2.66</v>
      </c>
      <c r="W51" s="201">
        <v>3.13</v>
      </c>
      <c r="X51" s="201">
        <v>3.42</v>
      </c>
      <c r="Y51" s="201">
        <v>3.36</v>
      </c>
      <c r="Z51" s="162">
        <f t="shared" si="7"/>
        <v>3.3566666666666669</v>
      </c>
      <c r="AA51" s="41">
        <f t="shared" si="4"/>
        <v>6.333333333333302E-2</v>
      </c>
    </row>
    <row r="52" spans="1:27" ht="16.5" thickBot="1">
      <c r="A52">
        <v>44</v>
      </c>
      <c r="B52" s="430"/>
      <c r="C52" s="6" t="s">
        <v>63</v>
      </c>
      <c r="D52" s="1" t="s">
        <v>64</v>
      </c>
      <c r="E52" s="116" t="s">
        <v>39</v>
      </c>
      <c r="F52" s="319">
        <v>3.98</v>
      </c>
      <c r="G52" s="302">
        <v>5.99</v>
      </c>
      <c r="H52" s="627">
        <v>6.89</v>
      </c>
      <c r="I52" s="396">
        <v>5.75</v>
      </c>
      <c r="J52" s="396">
        <v>5.59</v>
      </c>
      <c r="K52" s="396">
        <v>6.49</v>
      </c>
      <c r="L52" s="320">
        <f t="shared" si="5"/>
        <v>3.98</v>
      </c>
      <c r="M52" s="321">
        <f t="shared" si="6"/>
        <v>6.89</v>
      </c>
      <c r="N52" s="410">
        <f t="shared" si="2"/>
        <v>73.115577889447223</v>
      </c>
      <c r="O52" s="202"/>
      <c r="P52" s="200">
        <v>5.19</v>
      </c>
      <c r="Q52" s="200">
        <v>4.7</v>
      </c>
      <c r="R52" s="200">
        <v>5.9</v>
      </c>
      <c r="S52" s="200">
        <v>5.19</v>
      </c>
      <c r="T52" s="201">
        <v>5.85</v>
      </c>
      <c r="U52" s="201">
        <v>5.27</v>
      </c>
      <c r="V52" s="201">
        <v>6.83</v>
      </c>
      <c r="W52" s="201">
        <v>6.07</v>
      </c>
      <c r="X52" s="201">
        <v>5.65</v>
      </c>
      <c r="Y52" s="201">
        <v>5.78</v>
      </c>
      <c r="Z52" s="162">
        <f t="shared" si="7"/>
        <v>5.7816666666666663</v>
      </c>
      <c r="AA52" s="41">
        <f t="shared" si="4"/>
        <v>-0.13166666666666593</v>
      </c>
    </row>
    <row r="53" spans="1:27" ht="16.5" thickBot="1">
      <c r="A53">
        <v>45</v>
      </c>
      <c r="B53" s="430"/>
      <c r="C53" s="6" t="s">
        <v>63</v>
      </c>
      <c r="D53" s="1" t="s">
        <v>65</v>
      </c>
      <c r="E53" s="116" t="s">
        <v>39</v>
      </c>
      <c r="F53" s="302"/>
      <c r="G53" s="302"/>
      <c r="H53" s="302">
        <v>3.39</v>
      </c>
      <c r="I53" s="396"/>
      <c r="J53" s="396"/>
      <c r="K53" s="396"/>
      <c r="L53" s="320">
        <f t="shared" si="5"/>
        <v>3.39</v>
      </c>
      <c r="M53" s="321">
        <f t="shared" si="6"/>
        <v>3.39</v>
      </c>
      <c r="N53" s="198">
        <f t="shared" si="2"/>
        <v>0</v>
      </c>
      <c r="O53" s="202"/>
      <c r="P53" s="200">
        <v>3.46</v>
      </c>
      <c r="Q53" s="200">
        <v>3.5</v>
      </c>
      <c r="R53" s="200">
        <v>3.54</v>
      </c>
      <c r="S53" s="200">
        <v>3.74</v>
      </c>
      <c r="T53" s="201">
        <v>3.8</v>
      </c>
      <c r="U53" s="201">
        <v>3.91</v>
      </c>
      <c r="V53" s="201">
        <v>3.95</v>
      </c>
      <c r="W53" s="201">
        <v>5.1100000000000003</v>
      </c>
      <c r="X53" s="201">
        <v>3.92</v>
      </c>
      <c r="Y53" s="201">
        <v>3.39</v>
      </c>
      <c r="Z53" s="162">
        <f t="shared" si="7"/>
        <v>3.39</v>
      </c>
      <c r="AA53" s="41">
        <f t="shared" si="4"/>
        <v>0.5299999999999998</v>
      </c>
    </row>
    <row r="54" spans="1:27" ht="16.5" thickBot="1">
      <c r="A54">
        <v>46</v>
      </c>
      <c r="B54" s="430"/>
      <c r="C54" s="6" t="s">
        <v>75</v>
      </c>
      <c r="D54" s="1" t="s">
        <v>76</v>
      </c>
      <c r="E54" s="116" t="s">
        <v>77</v>
      </c>
      <c r="F54" s="302">
        <v>7.48</v>
      </c>
      <c r="G54" s="627">
        <v>10.9</v>
      </c>
      <c r="H54" s="302"/>
      <c r="I54" s="396"/>
      <c r="J54" s="626">
        <v>5.99</v>
      </c>
      <c r="K54" s="396"/>
      <c r="L54" s="320">
        <f t="shared" si="5"/>
        <v>5.99</v>
      </c>
      <c r="M54" s="321">
        <f t="shared" si="6"/>
        <v>10.9</v>
      </c>
      <c r="N54" s="198">
        <f t="shared" si="2"/>
        <v>81.969949916527526</v>
      </c>
      <c r="O54" s="202"/>
      <c r="P54" s="200">
        <v>7.49</v>
      </c>
      <c r="Q54" s="200">
        <v>7.69</v>
      </c>
      <c r="R54" s="200">
        <v>9.65</v>
      </c>
      <c r="S54" s="200">
        <v>15.84</v>
      </c>
      <c r="T54" s="201">
        <v>8.82</v>
      </c>
      <c r="U54" s="201">
        <v>9.09</v>
      </c>
      <c r="V54" s="201">
        <v>9.01</v>
      </c>
      <c r="W54" s="201">
        <v>9.1999999999999993</v>
      </c>
      <c r="X54" s="201">
        <v>8.84</v>
      </c>
      <c r="Y54" s="201">
        <v>8.1199999999999992</v>
      </c>
      <c r="Z54" s="162">
        <f t="shared" si="7"/>
        <v>8.1233333333333348</v>
      </c>
      <c r="AA54" s="41">
        <f t="shared" si="4"/>
        <v>0.71666666666666501</v>
      </c>
    </row>
    <row r="55" spans="1:27" ht="16.5" thickBot="1">
      <c r="A55">
        <v>47</v>
      </c>
      <c r="B55" s="430"/>
      <c r="C55" s="6" t="s">
        <v>78</v>
      </c>
      <c r="D55" s="1" t="s">
        <v>79</v>
      </c>
      <c r="E55" s="116" t="s">
        <v>80</v>
      </c>
      <c r="F55" s="302"/>
      <c r="G55" s="319">
        <v>7.24</v>
      </c>
      <c r="H55" s="302"/>
      <c r="I55" s="396">
        <v>7.65</v>
      </c>
      <c r="J55" s="627">
        <v>16.489999999999998</v>
      </c>
      <c r="K55" s="396"/>
      <c r="L55" s="320">
        <f t="shared" si="5"/>
        <v>7.24</v>
      </c>
      <c r="M55" s="321">
        <f t="shared" si="6"/>
        <v>16.489999999999998</v>
      </c>
      <c r="N55" s="629">
        <f t="shared" si="2"/>
        <v>127.76243093922648</v>
      </c>
      <c r="O55" s="202"/>
      <c r="P55" s="200">
        <v>5.97</v>
      </c>
      <c r="Q55" s="200">
        <v>6.21</v>
      </c>
      <c r="R55" s="200">
        <v>6.25</v>
      </c>
      <c r="S55" s="200">
        <v>11.34</v>
      </c>
      <c r="T55" s="201">
        <v>5.64</v>
      </c>
      <c r="U55" s="201">
        <v>9.49</v>
      </c>
      <c r="V55" s="201">
        <v>5.59</v>
      </c>
      <c r="W55" s="201">
        <v>6.25</v>
      </c>
      <c r="X55" s="201">
        <v>6.52</v>
      </c>
      <c r="Y55" s="201">
        <v>10.46</v>
      </c>
      <c r="Z55" s="162">
        <f t="shared" si="7"/>
        <v>10.459999999999999</v>
      </c>
      <c r="AA55" s="41">
        <f t="shared" si="4"/>
        <v>-3.9399999999999995</v>
      </c>
    </row>
    <row r="56" spans="1:27" ht="16.5" customHeight="1" thickBot="1">
      <c r="A56">
        <v>48</v>
      </c>
      <c r="B56" s="430"/>
      <c r="C56" s="6" t="s">
        <v>81</v>
      </c>
      <c r="D56" s="1" t="s">
        <v>41</v>
      </c>
      <c r="E56" s="116" t="s">
        <v>231</v>
      </c>
      <c r="F56" s="302">
        <v>13.98</v>
      </c>
      <c r="G56" s="319">
        <v>12.65</v>
      </c>
      <c r="H56" s="302">
        <v>16.190000000000001</v>
      </c>
      <c r="I56" s="627">
        <v>18.989999999999998</v>
      </c>
      <c r="J56" s="396">
        <v>12.99</v>
      </c>
      <c r="K56" s="396">
        <v>12.99</v>
      </c>
      <c r="L56" s="320">
        <f t="shared" si="5"/>
        <v>12.65</v>
      </c>
      <c r="M56" s="321">
        <f t="shared" si="6"/>
        <v>18.989999999999998</v>
      </c>
      <c r="N56" s="198">
        <f t="shared" si="2"/>
        <v>50.118577075098784</v>
      </c>
      <c r="O56" s="202"/>
      <c r="P56" s="200">
        <v>10.54</v>
      </c>
      <c r="Q56" s="200">
        <v>11.04</v>
      </c>
      <c r="R56" s="200">
        <v>13.05</v>
      </c>
      <c r="S56" s="200">
        <v>13.58</v>
      </c>
      <c r="T56" s="201">
        <v>13.26</v>
      </c>
      <c r="U56" s="201">
        <v>13.78</v>
      </c>
      <c r="V56" s="201">
        <v>13.52</v>
      </c>
      <c r="W56" s="201">
        <v>14.9</v>
      </c>
      <c r="X56" s="201">
        <v>16.84</v>
      </c>
      <c r="Y56" s="201">
        <v>14.63</v>
      </c>
      <c r="Z56" s="162">
        <f t="shared" si="7"/>
        <v>14.631666666666666</v>
      </c>
      <c r="AA56" s="41">
        <f t="shared" si="4"/>
        <v>2.2083333333333339</v>
      </c>
    </row>
    <row r="57" spans="1:27" ht="16.5" thickBot="1">
      <c r="A57">
        <v>49</v>
      </c>
      <c r="B57" s="430"/>
      <c r="C57" s="6" t="s">
        <v>81</v>
      </c>
      <c r="D57" s="1" t="s">
        <v>8</v>
      </c>
      <c r="E57" s="116" t="s">
        <v>231</v>
      </c>
      <c r="F57" s="302">
        <v>9.98</v>
      </c>
      <c r="G57" s="302">
        <v>12.95</v>
      </c>
      <c r="H57" s="627">
        <v>16.190000000000001</v>
      </c>
      <c r="I57" s="396">
        <v>12.95</v>
      </c>
      <c r="J57" s="396">
        <v>14.99</v>
      </c>
      <c r="K57" s="626">
        <v>7.99</v>
      </c>
      <c r="L57" s="320">
        <f t="shared" si="5"/>
        <v>7.99</v>
      </c>
      <c r="M57" s="321">
        <f t="shared" si="6"/>
        <v>16.190000000000001</v>
      </c>
      <c r="N57" s="198">
        <f t="shared" si="2"/>
        <v>102.6282853566959</v>
      </c>
      <c r="O57" s="202"/>
      <c r="P57" s="200">
        <v>8.49</v>
      </c>
      <c r="Q57" s="200">
        <v>10.130000000000001</v>
      </c>
      <c r="R57" s="200">
        <v>11.11</v>
      </c>
      <c r="S57" s="200">
        <v>10.55</v>
      </c>
      <c r="T57" s="201">
        <v>11.19</v>
      </c>
      <c r="U57" s="201">
        <v>11.97</v>
      </c>
      <c r="V57" s="201">
        <v>11.89</v>
      </c>
      <c r="W57" s="201">
        <v>13.13</v>
      </c>
      <c r="X57" s="201">
        <v>13.66</v>
      </c>
      <c r="Y57" s="201">
        <v>12.51</v>
      </c>
      <c r="Z57" s="162">
        <f t="shared" si="7"/>
        <v>12.508333333333333</v>
      </c>
      <c r="AA57" s="41">
        <f t="shared" si="4"/>
        <v>1.1516666666666673</v>
      </c>
    </row>
    <row r="58" spans="1:27" ht="16.5" thickBot="1">
      <c r="A58">
        <v>50</v>
      </c>
      <c r="B58" s="430"/>
      <c r="C58" s="6" t="s">
        <v>83</v>
      </c>
      <c r="D58" s="1" t="s">
        <v>84</v>
      </c>
      <c r="E58" s="116" t="s">
        <v>85</v>
      </c>
      <c r="F58" s="302">
        <v>15.98</v>
      </c>
      <c r="G58" s="302">
        <v>12.89</v>
      </c>
      <c r="H58" s="302">
        <v>17.899999999999999</v>
      </c>
      <c r="I58" s="396">
        <v>16.95</v>
      </c>
      <c r="J58" s="626">
        <v>12.39</v>
      </c>
      <c r="K58" s="627">
        <v>17.989999999999998</v>
      </c>
      <c r="L58" s="320">
        <f t="shared" si="5"/>
        <v>12.39</v>
      </c>
      <c r="M58" s="321">
        <f t="shared" si="6"/>
        <v>17.989999999999998</v>
      </c>
      <c r="N58" s="198">
        <f t="shared" si="2"/>
        <v>45.197740112994325</v>
      </c>
      <c r="O58" s="202"/>
      <c r="P58" s="200">
        <v>10.67</v>
      </c>
      <c r="Q58" s="200">
        <v>11.18</v>
      </c>
      <c r="R58" s="200">
        <v>10.66</v>
      </c>
      <c r="S58" s="200">
        <v>13.51</v>
      </c>
      <c r="T58" s="201">
        <v>14.8</v>
      </c>
      <c r="U58" s="201">
        <v>14.83</v>
      </c>
      <c r="V58" s="201">
        <v>14.71</v>
      </c>
      <c r="W58" s="201">
        <v>15.99</v>
      </c>
      <c r="X58" s="201">
        <v>17.059999999999999</v>
      </c>
      <c r="Y58" s="201">
        <v>15.68</v>
      </c>
      <c r="Z58" s="162">
        <f t="shared" si="7"/>
        <v>15.683333333333332</v>
      </c>
      <c r="AA58" s="41">
        <f t="shared" si="4"/>
        <v>1.3766666666666669</v>
      </c>
    </row>
    <row r="59" spans="1:27" ht="16.5" thickBot="1">
      <c r="A59">
        <v>51</v>
      </c>
      <c r="B59" s="430"/>
      <c r="C59" s="6" t="s">
        <v>83</v>
      </c>
      <c r="D59" s="1" t="s">
        <v>8</v>
      </c>
      <c r="E59" s="116" t="s">
        <v>85</v>
      </c>
      <c r="F59" s="302">
        <v>13.9</v>
      </c>
      <c r="G59" s="319">
        <v>9.99</v>
      </c>
      <c r="H59" s="627">
        <v>17.899999999999999</v>
      </c>
      <c r="I59" s="396">
        <v>13.75</v>
      </c>
      <c r="J59" s="396">
        <v>11.89</v>
      </c>
      <c r="K59" s="396">
        <v>12.99</v>
      </c>
      <c r="L59" s="320">
        <f t="shared" si="5"/>
        <v>9.99</v>
      </c>
      <c r="M59" s="321">
        <f t="shared" si="6"/>
        <v>17.899999999999999</v>
      </c>
      <c r="N59" s="410">
        <f t="shared" si="2"/>
        <v>79.179179179179158</v>
      </c>
      <c r="O59" s="202"/>
      <c r="P59" s="200">
        <v>8.2100000000000009</v>
      </c>
      <c r="Q59" s="200">
        <v>7.95</v>
      </c>
      <c r="R59" s="200">
        <v>9.6300000000000008</v>
      </c>
      <c r="S59" s="200">
        <v>8.81</v>
      </c>
      <c r="T59" s="201">
        <v>8.7100000000000009</v>
      </c>
      <c r="U59" s="201">
        <v>9.41</v>
      </c>
      <c r="V59" s="201">
        <v>9.6999999999999993</v>
      </c>
      <c r="W59" s="201">
        <v>11.45</v>
      </c>
      <c r="X59" s="201">
        <v>11.7</v>
      </c>
      <c r="Y59" s="201">
        <v>13.4</v>
      </c>
      <c r="Z59" s="162">
        <f t="shared" si="7"/>
        <v>13.403333333333334</v>
      </c>
      <c r="AA59" s="41">
        <f t="shared" si="4"/>
        <v>-1.7033333333333349</v>
      </c>
    </row>
    <row r="60" spans="1:27" ht="16.5" thickBot="1">
      <c r="A60">
        <v>52</v>
      </c>
      <c r="B60" s="431"/>
      <c r="C60" s="106" t="s">
        <v>86</v>
      </c>
      <c r="D60" s="107" t="s">
        <v>87</v>
      </c>
      <c r="E60" s="118" t="s">
        <v>107</v>
      </c>
      <c r="F60" s="302">
        <v>2.79</v>
      </c>
      <c r="G60" s="319">
        <v>2.4900000000000002</v>
      </c>
      <c r="H60" s="302">
        <v>2.69</v>
      </c>
      <c r="I60" s="627">
        <v>3.98</v>
      </c>
      <c r="J60" s="396">
        <v>2.98</v>
      </c>
      <c r="K60" s="396">
        <v>3.69</v>
      </c>
      <c r="L60" s="330">
        <f t="shared" si="5"/>
        <v>2.4900000000000002</v>
      </c>
      <c r="M60" s="408">
        <f t="shared" si="6"/>
        <v>3.98</v>
      </c>
      <c r="N60" s="203">
        <f t="shared" si="2"/>
        <v>59.839357429718859</v>
      </c>
      <c r="O60" s="204"/>
      <c r="P60" s="205">
        <v>2.0499999999999998</v>
      </c>
      <c r="Q60" s="205">
        <v>2.02</v>
      </c>
      <c r="R60" s="205">
        <v>2.63</v>
      </c>
      <c r="S60" s="205">
        <v>2.5499999999999998</v>
      </c>
      <c r="T60" s="205">
        <v>2.54</v>
      </c>
      <c r="U60" s="205">
        <v>2.4500000000000002</v>
      </c>
      <c r="V60" s="201">
        <v>2.7</v>
      </c>
      <c r="W60" s="201">
        <v>2.7</v>
      </c>
      <c r="X60" s="201">
        <v>2.99</v>
      </c>
      <c r="Y60" s="201">
        <v>3.1</v>
      </c>
      <c r="Z60" s="162">
        <f t="shared" si="7"/>
        <v>3.1033333333333335</v>
      </c>
      <c r="AA60" s="41">
        <f t="shared" si="4"/>
        <v>-0.11333333333333329</v>
      </c>
    </row>
    <row r="61" spans="1:27" ht="16.5" thickBot="1">
      <c r="A61">
        <v>53</v>
      </c>
      <c r="B61" s="429" t="s">
        <v>223</v>
      </c>
      <c r="C61" s="7" t="s">
        <v>95</v>
      </c>
      <c r="D61" s="8" t="s">
        <v>96</v>
      </c>
      <c r="E61" s="119" t="s">
        <v>97</v>
      </c>
      <c r="F61" s="302">
        <v>12.9</v>
      </c>
      <c r="G61" s="627">
        <v>12.99</v>
      </c>
      <c r="H61" s="302">
        <v>11.99</v>
      </c>
      <c r="I61" s="396">
        <v>12.98</v>
      </c>
      <c r="J61" s="396">
        <v>12.98</v>
      </c>
      <c r="K61" s="626">
        <v>11.98</v>
      </c>
      <c r="L61" s="331">
        <f t="shared" si="5"/>
        <v>11.98</v>
      </c>
      <c r="M61" s="409">
        <f t="shared" si="6"/>
        <v>12.99</v>
      </c>
      <c r="N61" s="206">
        <f t="shared" si="2"/>
        <v>8.4307178631051727</v>
      </c>
      <c r="O61" s="202"/>
      <c r="P61" s="207">
        <v>10.130000000000001</v>
      </c>
      <c r="Q61" s="207">
        <v>10.08</v>
      </c>
      <c r="R61" s="207">
        <v>10.46</v>
      </c>
      <c r="S61" s="207">
        <v>11.37</v>
      </c>
      <c r="T61" s="201">
        <v>11.49</v>
      </c>
      <c r="U61" s="201">
        <v>11.47</v>
      </c>
      <c r="V61" s="201">
        <v>11.63</v>
      </c>
      <c r="W61" s="201">
        <v>12.64</v>
      </c>
      <c r="X61" s="201">
        <v>12.47</v>
      </c>
      <c r="Y61" s="201">
        <v>12.64</v>
      </c>
      <c r="Z61" s="162">
        <f t="shared" si="7"/>
        <v>12.636666666666668</v>
      </c>
      <c r="AA61" s="41">
        <f t="shared" si="4"/>
        <v>-0.16666666666666785</v>
      </c>
    </row>
    <row r="62" spans="1:27" ht="16.5" thickBot="1">
      <c r="A62">
        <v>54</v>
      </c>
      <c r="B62" s="430"/>
      <c r="C62" s="6" t="s">
        <v>98</v>
      </c>
      <c r="D62" s="1" t="s">
        <v>99</v>
      </c>
      <c r="E62" s="116" t="s">
        <v>97</v>
      </c>
      <c r="F62" s="302">
        <v>35.99</v>
      </c>
      <c r="G62" s="319">
        <v>32.979999999999997</v>
      </c>
      <c r="H62" s="302">
        <v>37.9</v>
      </c>
      <c r="I62" s="396">
        <v>36.9</v>
      </c>
      <c r="J62" s="627">
        <v>37.979999999999997</v>
      </c>
      <c r="K62" s="396">
        <v>36.99</v>
      </c>
      <c r="L62" s="320">
        <f t="shared" si="5"/>
        <v>32.979999999999997</v>
      </c>
      <c r="M62" s="321">
        <f t="shared" si="6"/>
        <v>37.979999999999997</v>
      </c>
      <c r="N62" s="198">
        <f t="shared" si="2"/>
        <v>15.160703456640391</v>
      </c>
      <c r="O62" s="202"/>
      <c r="P62" s="200">
        <v>35.29</v>
      </c>
      <c r="Q62" s="200">
        <v>32.44</v>
      </c>
      <c r="R62" s="200">
        <v>40.630000000000003</v>
      </c>
      <c r="S62" s="200">
        <v>37.65</v>
      </c>
      <c r="T62" s="201">
        <v>37.69</v>
      </c>
      <c r="U62" s="201">
        <v>37.28</v>
      </c>
      <c r="V62" s="201">
        <v>38.61</v>
      </c>
      <c r="W62" s="201">
        <v>38.11</v>
      </c>
      <c r="X62" s="201">
        <v>39.450000000000003</v>
      </c>
      <c r="Y62" s="201">
        <v>36.46</v>
      </c>
      <c r="Z62" s="162">
        <f t="shared" si="7"/>
        <v>36.456666666666671</v>
      </c>
      <c r="AA62" s="41">
        <f t="shared" si="4"/>
        <v>2.9933333333333323</v>
      </c>
    </row>
    <row r="63" spans="1:27" ht="15" customHeight="1" thickBot="1">
      <c r="A63">
        <v>55</v>
      </c>
      <c r="B63" s="430"/>
      <c r="C63" s="6" t="s">
        <v>100</v>
      </c>
      <c r="D63" s="1" t="s">
        <v>101</v>
      </c>
      <c r="E63" s="116" t="s">
        <v>102</v>
      </c>
      <c r="F63" s="319">
        <v>9.98</v>
      </c>
      <c r="G63" s="302">
        <v>11.99</v>
      </c>
      <c r="H63" s="302"/>
      <c r="I63" s="627">
        <v>12.85</v>
      </c>
      <c r="J63" s="626">
        <v>9.98</v>
      </c>
      <c r="K63" s="626">
        <v>9.98</v>
      </c>
      <c r="L63" s="320">
        <f t="shared" si="5"/>
        <v>9.98</v>
      </c>
      <c r="M63" s="321">
        <f t="shared" si="6"/>
        <v>12.85</v>
      </c>
      <c r="N63" s="198">
        <f t="shared" si="2"/>
        <v>28.757515030060119</v>
      </c>
      <c r="O63" s="202"/>
      <c r="P63" s="200">
        <v>6.28</v>
      </c>
      <c r="Q63" s="200">
        <v>6.61</v>
      </c>
      <c r="R63" s="200">
        <v>6.59</v>
      </c>
      <c r="S63" s="200">
        <v>8.5299999999999994</v>
      </c>
      <c r="T63" s="201">
        <v>8.4499999999999993</v>
      </c>
      <c r="U63" s="201">
        <v>7.64</v>
      </c>
      <c r="V63" s="201">
        <v>7.83</v>
      </c>
      <c r="W63" s="201">
        <v>9.67</v>
      </c>
      <c r="X63" s="201">
        <v>9.84</v>
      </c>
      <c r="Y63" s="201">
        <v>10.96</v>
      </c>
      <c r="Z63" s="162">
        <f t="shared" si="7"/>
        <v>10.956</v>
      </c>
      <c r="AA63" s="41">
        <f t="shared" si="4"/>
        <v>-1.1159999999999997</v>
      </c>
    </row>
    <row r="64" spans="1:27" ht="15.75" customHeight="1" thickBot="1">
      <c r="A64">
        <v>56</v>
      </c>
      <c r="B64" s="431"/>
      <c r="C64" s="91" t="s">
        <v>56</v>
      </c>
      <c r="D64" s="81" t="s">
        <v>57</v>
      </c>
      <c r="E64" s="118" t="s">
        <v>49</v>
      </c>
      <c r="F64" s="302"/>
      <c r="G64" s="302">
        <v>10.98</v>
      </c>
      <c r="H64" s="302">
        <v>15.75</v>
      </c>
      <c r="I64" s="627">
        <v>15.95</v>
      </c>
      <c r="J64" s="626">
        <v>9.98</v>
      </c>
      <c r="K64" s="396">
        <v>12.97</v>
      </c>
      <c r="L64" s="330">
        <f t="shared" si="5"/>
        <v>9.98</v>
      </c>
      <c r="M64" s="411">
        <f t="shared" si="6"/>
        <v>15.95</v>
      </c>
      <c r="N64" s="203">
        <f t="shared" si="2"/>
        <v>59.819639278557105</v>
      </c>
      <c r="O64" s="202"/>
      <c r="P64" s="200">
        <v>9.8800000000000008</v>
      </c>
      <c r="Q64" s="200">
        <v>9.64</v>
      </c>
      <c r="R64" s="200">
        <v>9.6</v>
      </c>
      <c r="S64" s="200">
        <v>13.58</v>
      </c>
      <c r="T64" s="201">
        <v>12.98</v>
      </c>
      <c r="U64" s="201">
        <v>14.88</v>
      </c>
      <c r="V64" s="201">
        <v>11.28</v>
      </c>
      <c r="W64" s="201">
        <v>12.3</v>
      </c>
      <c r="X64" s="201">
        <v>10.24</v>
      </c>
      <c r="Y64" s="201">
        <v>13.13</v>
      </c>
      <c r="Z64" s="162">
        <f t="shared" si="7"/>
        <v>13.125999999999999</v>
      </c>
      <c r="AA64" s="41">
        <f t="shared" si="4"/>
        <v>-2.8859999999999992</v>
      </c>
    </row>
    <row r="65" spans="3:27" ht="16.5" thickBot="1">
      <c r="C65" s="480" t="s">
        <v>122</v>
      </c>
      <c r="D65" s="481"/>
      <c r="E65" s="482"/>
      <c r="F65" s="171">
        <v>5</v>
      </c>
      <c r="G65" s="84">
        <v>16</v>
      </c>
      <c r="H65" s="628">
        <v>16</v>
      </c>
      <c r="I65" s="68">
        <v>3</v>
      </c>
      <c r="J65" s="68">
        <v>10</v>
      </c>
      <c r="K65" s="132">
        <v>12</v>
      </c>
      <c r="L65" s="486">
        <f>SUM(L9:L64)</f>
        <v>509.84000000000015</v>
      </c>
      <c r="M65" s="488">
        <f>SUM(M9:M64)</f>
        <v>679.5200000000001</v>
      </c>
      <c r="N65" s="490">
        <f>(M65*100/L65-100)/100</f>
        <v>0.33281029342538831</v>
      </c>
      <c r="P65" s="479">
        <f t="shared" ref="P65:U65" si="8">SUM(P9:P64)</f>
        <v>489.38</v>
      </c>
      <c r="Q65" s="479">
        <f t="shared" si="8"/>
        <v>493.35</v>
      </c>
      <c r="R65" s="493">
        <f t="shared" si="8"/>
        <v>505.42999999999995</v>
      </c>
      <c r="S65" s="493">
        <f t="shared" si="8"/>
        <v>562.34999999999991</v>
      </c>
      <c r="T65" s="493">
        <f t="shared" si="8"/>
        <v>556.13000000000011</v>
      </c>
      <c r="U65" s="493">
        <f t="shared" si="8"/>
        <v>569.79999999999995</v>
      </c>
      <c r="V65" s="493">
        <f t="shared" ref="V65:W65" si="9">SUM(V9:V64)</f>
        <v>570.84</v>
      </c>
      <c r="W65" s="493">
        <f t="shared" si="9"/>
        <v>597.45999999999992</v>
      </c>
      <c r="X65" s="493">
        <f>SUM(X9:X64)</f>
        <v>594.38</v>
      </c>
      <c r="Y65" s="493">
        <f>SUM(Y9:Y64)</f>
        <v>594.95999999999992</v>
      </c>
      <c r="Z65" s="41">
        <f>SUM(Z9:Z64)</f>
        <v>594.91566666666665</v>
      </c>
      <c r="AA65" s="41">
        <f t="shared" si="4"/>
        <v>-0.53566666666665697</v>
      </c>
    </row>
    <row r="66" spans="3:27" ht="16.5" thickBot="1">
      <c r="C66" s="483" t="s">
        <v>123</v>
      </c>
      <c r="D66" s="484"/>
      <c r="E66" s="485"/>
      <c r="F66" s="399">
        <v>9</v>
      </c>
      <c r="G66" s="133">
        <v>15</v>
      </c>
      <c r="H66" s="341">
        <v>4</v>
      </c>
      <c r="I66" s="134">
        <v>12</v>
      </c>
      <c r="J66" s="134">
        <v>7</v>
      </c>
      <c r="K66" s="135">
        <v>10</v>
      </c>
      <c r="L66" s="487"/>
      <c r="M66" s="489"/>
      <c r="N66" s="491"/>
      <c r="P66" s="479"/>
      <c r="Q66" s="479"/>
      <c r="R66" s="494"/>
      <c r="S66" s="494"/>
      <c r="T66" s="494"/>
      <c r="U66" s="494"/>
      <c r="V66" s="494"/>
      <c r="W66" s="494"/>
      <c r="X66" s="494"/>
      <c r="Y66" s="494"/>
      <c r="Z66">
        <f>(Y65*100/X65-100)</f>
        <v>9.7580672297169713E-2</v>
      </c>
    </row>
    <row r="67" spans="3:27" ht="15.75" customHeight="1" thickBot="1">
      <c r="F67" s="159"/>
      <c r="I67" s="39"/>
    </row>
    <row r="68" spans="3:27">
      <c r="D68" s="438" t="s">
        <v>124</v>
      </c>
      <c r="E68" s="439"/>
      <c r="F68" s="439"/>
      <c r="G68" s="412" t="s">
        <v>125</v>
      </c>
      <c r="H68" s="413"/>
      <c r="I68" s="39"/>
      <c r="Z68" s="41">
        <f>Y65-X65</f>
        <v>0.57999999999992724</v>
      </c>
    </row>
    <row r="69" spans="3:27">
      <c r="D69" s="440"/>
      <c r="E69" s="441"/>
      <c r="F69" s="441"/>
      <c r="G69" s="53" t="s">
        <v>126</v>
      </c>
      <c r="H69" s="345" t="s">
        <v>127</v>
      </c>
      <c r="I69" s="39"/>
    </row>
    <row r="70" spans="3:27" ht="18">
      <c r="D70" s="436" t="s">
        <v>110</v>
      </c>
      <c r="E70" s="437"/>
      <c r="F70" s="437"/>
      <c r="G70" s="54">
        <f>F$65</f>
        <v>5</v>
      </c>
      <c r="H70" s="400">
        <f>F66</f>
        <v>9</v>
      </c>
      <c r="I70" s="71"/>
    </row>
    <row r="71" spans="3:27" ht="18">
      <c r="D71" s="444" t="s">
        <v>114</v>
      </c>
      <c r="E71" s="445"/>
      <c r="F71" s="445"/>
      <c r="G71" s="332">
        <f>G65</f>
        <v>16</v>
      </c>
      <c r="H71" s="401">
        <f>G72</f>
        <v>16</v>
      </c>
      <c r="I71" s="39"/>
    </row>
    <row r="72" spans="3:27" ht="18">
      <c r="D72" s="442" t="s">
        <v>115</v>
      </c>
      <c r="E72" s="443"/>
      <c r="F72" s="443"/>
      <c r="G72" s="332">
        <f>H65</f>
        <v>16</v>
      </c>
      <c r="H72" s="400">
        <f>H66</f>
        <v>4</v>
      </c>
      <c r="I72" s="39"/>
    </row>
    <row r="73" spans="3:27" ht="18">
      <c r="D73" s="446" t="s">
        <v>229</v>
      </c>
      <c r="E73" s="447"/>
      <c r="F73" s="447"/>
      <c r="G73" s="54">
        <f>I65</f>
        <v>3</v>
      </c>
      <c r="H73" s="400">
        <f>I66</f>
        <v>12</v>
      </c>
      <c r="I73" s="90"/>
    </row>
    <row r="74" spans="3:27" ht="18">
      <c r="D74" s="432" t="s">
        <v>129</v>
      </c>
      <c r="E74" s="433"/>
      <c r="F74" s="433"/>
      <c r="G74" s="54">
        <f>J65</f>
        <v>10</v>
      </c>
      <c r="H74" s="400">
        <f>J66</f>
        <v>7</v>
      </c>
      <c r="I74" s="39"/>
    </row>
    <row r="75" spans="3:27" ht="18.75" thickBot="1">
      <c r="D75" s="434" t="s">
        <v>128</v>
      </c>
      <c r="E75" s="435"/>
      <c r="F75" s="435"/>
      <c r="G75" s="55">
        <f>K65</f>
        <v>12</v>
      </c>
      <c r="H75" s="400">
        <f>K66</f>
        <v>10</v>
      </c>
    </row>
    <row r="76" spans="3:27" s="150" customFormat="1" ht="18">
      <c r="D76" s="630"/>
      <c r="E76" s="630"/>
      <c r="F76" s="630"/>
      <c r="G76" s="631"/>
      <c r="H76" s="632"/>
      <c r="I76" s="633"/>
      <c r="J76" s="66"/>
      <c r="K76" s="634"/>
      <c r="L76" s="328"/>
      <c r="M76" s="328"/>
      <c r="P76" s="66"/>
      <c r="Q76" s="66"/>
      <c r="R76" s="66"/>
      <c r="T76" s="66"/>
    </row>
    <row r="77" spans="3:27" s="150" customFormat="1" ht="18">
      <c r="D77" s="630"/>
      <c r="E77" s="630"/>
      <c r="F77" s="630"/>
      <c r="G77" s="631"/>
      <c r="H77" s="632"/>
      <c r="I77" s="633"/>
      <c r="J77" s="66"/>
      <c r="K77" s="634"/>
      <c r="L77" s="328"/>
      <c r="M77" s="328"/>
      <c r="P77" s="66"/>
      <c r="Q77" s="66"/>
      <c r="R77" s="66"/>
      <c r="T77" s="66"/>
    </row>
    <row r="78" spans="3:27" s="150" customFormat="1" ht="18">
      <c r="D78" s="630"/>
      <c r="E78" s="630"/>
      <c r="F78" s="630"/>
      <c r="G78" s="631"/>
      <c r="H78" s="632"/>
      <c r="I78" s="633"/>
      <c r="J78" s="66"/>
      <c r="K78" s="634"/>
      <c r="L78" s="328"/>
      <c r="M78" s="328"/>
      <c r="P78" s="66"/>
      <c r="Q78" s="66"/>
      <c r="R78" s="66"/>
      <c r="T78" s="66"/>
    </row>
    <row r="79" spans="3:27" s="150" customFormat="1" ht="18">
      <c r="D79" s="630"/>
      <c r="E79" s="630"/>
      <c r="F79" s="630"/>
      <c r="G79" s="631"/>
      <c r="H79" s="632"/>
      <c r="I79" s="633"/>
      <c r="J79" s="66"/>
      <c r="K79" s="634"/>
      <c r="L79" s="328"/>
      <c r="M79" s="328"/>
      <c r="P79" s="66"/>
      <c r="Q79" s="66"/>
      <c r="R79" s="66"/>
      <c r="T79" s="66"/>
    </row>
    <row r="80" spans="3:27" s="150" customFormat="1" ht="18">
      <c r="D80" s="630"/>
      <c r="E80" s="630"/>
      <c r="F80" s="630"/>
      <c r="G80" s="631"/>
      <c r="H80" s="632"/>
      <c r="I80" s="633"/>
      <c r="J80" s="66"/>
      <c r="K80" s="634"/>
      <c r="L80" s="328"/>
      <c r="M80" s="328"/>
      <c r="P80" s="66"/>
      <c r="Q80" s="66"/>
      <c r="R80" s="66"/>
      <c r="T80" s="66"/>
    </row>
    <row r="96" spans="9:9">
      <c r="I96" s="210"/>
    </row>
    <row r="97" spans="3:10">
      <c r="I97" s="210"/>
    </row>
    <row r="98" spans="3:10">
      <c r="I98" s="210"/>
    </row>
    <row r="99" spans="3:10">
      <c r="I99" s="210"/>
    </row>
    <row r="100" spans="3:10">
      <c r="I100" s="210"/>
    </row>
    <row r="101" spans="3:10">
      <c r="I101" s="210"/>
    </row>
    <row r="102" spans="3:10">
      <c r="I102" s="210"/>
    </row>
    <row r="103" spans="3:10">
      <c r="I103" s="210"/>
    </row>
    <row r="104" spans="3:10">
      <c r="D104" s="419" t="s">
        <v>132</v>
      </c>
      <c r="E104" s="419"/>
      <c r="F104" s="419"/>
    </row>
    <row r="105" spans="3:10">
      <c r="C105" s="9" t="s">
        <v>133</v>
      </c>
    </row>
    <row r="106" spans="3:10" ht="15.75" thickBot="1">
      <c r="C106" s="10"/>
    </row>
    <row r="107" spans="3:10">
      <c r="C107" s="423" t="s">
        <v>250</v>
      </c>
      <c r="D107" s="424"/>
      <c r="E107" s="424"/>
      <c r="F107" s="424"/>
      <c r="G107" s="424"/>
      <c r="H107" s="425"/>
      <c r="I107" s="152"/>
      <c r="J107" s="152"/>
    </row>
    <row r="108" spans="3:10">
      <c r="C108" s="426" t="s">
        <v>251</v>
      </c>
      <c r="D108" s="427"/>
      <c r="E108" s="427"/>
      <c r="F108" s="427"/>
      <c r="G108" s="427"/>
      <c r="H108" s="428"/>
      <c r="I108" s="155"/>
      <c r="J108" s="155"/>
    </row>
    <row r="109" spans="3:10">
      <c r="C109" s="414" t="s">
        <v>217</v>
      </c>
      <c r="D109" s="415"/>
      <c r="E109" s="415"/>
      <c r="F109" s="415"/>
      <c r="G109" s="415"/>
      <c r="H109" s="416"/>
    </row>
    <row r="110" spans="3:10">
      <c r="C110" s="414" t="s">
        <v>155</v>
      </c>
      <c r="D110" s="415"/>
      <c r="E110" s="415"/>
      <c r="F110" s="415"/>
      <c r="G110" s="415"/>
      <c r="H110" s="416"/>
    </row>
    <row r="111" spans="3:10">
      <c r="C111" s="414" t="s">
        <v>162</v>
      </c>
      <c r="D111" s="415"/>
      <c r="E111" s="415"/>
      <c r="F111" s="415"/>
      <c r="G111" s="415"/>
      <c r="H111" s="416"/>
    </row>
    <row r="112" spans="3:10">
      <c r="C112" s="414" t="s">
        <v>135</v>
      </c>
      <c r="D112" s="415"/>
      <c r="E112" s="415"/>
      <c r="F112" s="415"/>
      <c r="G112" s="415"/>
      <c r="H112" s="416"/>
    </row>
    <row r="113" spans="3:8" ht="15.75" thickBot="1">
      <c r="C113" s="420" t="s">
        <v>134</v>
      </c>
      <c r="D113" s="421"/>
      <c r="E113" s="421"/>
      <c r="F113" s="421"/>
      <c r="G113" s="421"/>
      <c r="H113" s="422"/>
    </row>
  </sheetData>
  <sheetProtection password="ECE5" sheet="1" objects="1" scenarios="1"/>
  <sortState ref="C96:G100">
    <sortCondition ref="C96:C100"/>
  </sortState>
  <mergeCells count="60">
    <mergeCell ref="R65:R66"/>
    <mergeCell ref="C1:E4"/>
    <mergeCell ref="L5:L7"/>
    <mergeCell ref="M5:M7"/>
    <mergeCell ref="N5:N8"/>
    <mergeCell ref="Q65:Q66"/>
    <mergeCell ref="C65:E65"/>
    <mergeCell ref="C66:E66"/>
    <mergeCell ref="L65:L66"/>
    <mergeCell ref="M65:M66"/>
    <mergeCell ref="N65:N66"/>
    <mergeCell ref="P7:P8"/>
    <mergeCell ref="Q7:Q8"/>
    <mergeCell ref="P65:P66"/>
    <mergeCell ref="P5:Y6"/>
    <mergeCell ref="Y7:Y8"/>
    <mergeCell ref="Y65:Y66"/>
    <mergeCell ref="B6:B8"/>
    <mergeCell ref="K6:K7"/>
    <mergeCell ref="J6:J7"/>
    <mergeCell ref="D5:D8"/>
    <mergeCell ref="F5:K5"/>
    <mergeCell ref="C5:C8"/>
    <mergeCell ref="E5:E8"/>
    <mergeCell ref="F6:F7"/>
    <mergeCell ref="G6:G7"/>
    <mergeCell ref="H6:H7"/>
    <mergeCell ref="I6:I7"/>
    <mergeCell ref="B9:B40"/>
    <mergeCell ref="B41:B60"/>
    <mergeCell ref="D74:F74"/>
    <mergeCell ref="D75:F75"/>
    <mergeCell ref="D70:F70"/>
    <mergeCell ref="D68:F69"/>
    <mergeCell ref="B61:B64"/>
    <mergeCell ref="D72:F72"/>
    <mergeCell ref="D71:F71"/>
    <mergeCell ref="D73:F73"/>
    <mergeCell ref="C113:H113"/>
    <mergeCell ref="C107:H107"/>
    <mergeCell ref="C108:H108"/>
    <mergeCell ref="C109:H109"/>
    <mergeCell ref="C110:H110"/>
    <mergeCell ref="C111:H111"/>
    <mergeCell ref="G68:H68"/>
    <mergeCell ref="C112:H112"/>
    <mergeCell ref="X7:X8"/>
    <mergeCell ref="W7:W8"/>
    <mergeCell ref="D104:F104"/>
    <mergeCell ref="R7:R8"/>
    <mergeCell ref="X65:X66"/>
    <mergeCell ref="W65:W66"/>
    <mergeCell ref="U7:U8"/>
    <mergeCell ref="S7:S8"/>
    <mergeCell ref="S65:S66"/>
    <mergeCell ref="U65:U66"/>
    <mergeCell ref="T65:T66"/>
    <mergeCell ref="V7:V8"/>
    <mergeCell ref="V65:V66"/>
    <mergeCell ref="T7:T8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P63" sqref="P63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1.85546875" style="41" customWidth="1"/>
    <col min="7" max="7" width="11.5703125" style="62" customWidth="1"/>
    <col min="8" max="8" width="11.5703125" style="41" customWidth="1"/>
    <col min="9" max="9" width="11.42578125" style="41" customWidth="1"/>
    <col min="10" max="10" width="12.42578125" style="41" customWidth="1"/>
    <col min="11" max="11" width="11.42578125" style="41" customWidth="1"/>
    <col min="12" max="15" width="11.85546875" style="66" customWidth="1"/>
    <col min="16" max="16" width="10.7109375" bestFit="1" customWidth="1"/>
    <col min="17" max="17" width="14.140625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</row>
    <row r="2" spans="1:17">
      <c r="A2" s="507" t="s">
        <v>139</v>
      </c>
      <c r="B2" s="507"/>
      <c r="C2" s="507"/>
      <c r="D2" s="507"/>
      <c r="E2" s="507"/>
      <c r="F2" s="507"/>
      <c r="G2" s="507"/>
    </row>
    <row r="3" spans="1:17">
      <c r="A3" s="508" t="s">
        <v>144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62" t="s">
        <v>407</v>
      </c>
      <c r="G5" s="562" t="s">
        <v>408</v>
      </c>
      <c r="H5" s="562" t="s">
        <v>409</v>
      </c>
      <c r="I5" s="562" t="s">
        <v>410</v>
      </c>
      <c r="J5" s="562" t="s">
        <v>411</v>
      </c>
      <c r="K5" s="562" t="s">
        <v>412</v>
      </c>
      <c r="L5" s="562" t="s">
        <v>413</v>
      </c>
      <c r="M5" s="562" t="s">
        <v>414</v>
      </c>
      <c r="N5" s="562" t="s">
        <v>277</v>
      </c>
      <c r="O5" s="562" t="s">
        <v>404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19" t="s">
        <v>138</v>
      </c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9" t="s">
        <v>152</v>
      </c>
      <c r="Q6" s="37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22" t="s">
        <v>4</v>
      </c>
      <c r="F7" s="211">
        <v>6.99</v>
      </c>
      <c r="G7" s="212">
        <v>8.74</v>
      </c>
      <c r="H7" s="213">
        <v>9.4499999999999993</v>
      </c>
      <c r="I7" s="214">
        <v>9.09</v>
      </c>
      <c r="J7" s="215">
        <v>4.99</v>
      </c>
      <c r="K7" s="215">
        <v>6</v>
      </c>
      <c r="L7" s="215">
        <v>7.39</v>
      </c>
      <c r="M7" s="191">
        <v>8.7899999999999991</v>
      </c>
      <c r="N7" s="339">
        <v>9.2899999999999991</v>
      </c>
      <c r="O7" s="362">
        <v>9.2899999999999991</v>
      </c>
      <c r="P7" s="67">
        <f>O7*100/N7-100</f>
        <v>0</v>
      </c>
      <c r="Q7" s="38">
        <f>O7*100/F7-100</f>
        <v>32.904148783977092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23" t="s">
        <v>6</v>
      </c>
      <c r="F8" s="211">
        <v>5.09</v>
      </c>
      <c r="G8" s="212">
        <v>5.39</v>
      </c>
      <c r="H8" s="213">
        <v>8.35</v>
      </c>
      <c r="I8" s="216">
        <v>7.99</v>
      </c>
      <c r="J8" s="217">
        <v>9.09</v>
      </c>
      <c r="K8" s="217">
        <v>8.35</v>
      </c>
      <c r="L8" s="217">
        <v>9.09</v>
      </c>
      <c r="M8" s="192">
        <v>8.3800000000000008</v>
      </c>
      <c r="N8" s="306">
        <v>8.89</v>
      </c>
      <c r="O8" s="362">
        <v>7.99</v>
      </c>
      <c r="P8" s="67">
        <f t="shared" ref="P8:P62" si="0">O8*100/N8-100</f>
        <v>-10.123734533183352</v>
      </c>
      <c r="Q8" s="38">
        <f t="shared" ref="Q8:Q62" si="1">O8*100/F8-100</f>
        <v>56.97445972495089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23" t="s">
        <v>9</v>
      </c>
      <c r="F9" s="211">
        <v>16.899999999999999</v>
      </c>
      <c r="G9" s="212">
        <v>17.989999999999998</v>
      </c>
      <c r="H9" s="213">
        <v>16.989999999999998</v>
      </c>
      <c r="I9" s="216">
        <v>18.98</v>
      </c>
      <c r="J9" s="218">
        <v>14.98</v>
      </c>
      <c r="K9" s="218">
        <v>15.98</v>
      </c>
      <c r="L9" s="217">
        <v>16.989999999999998</v>
      </c>
      <c r="M9" s="208">
        <v>20.09</v>
      </c>
      <c r="N9" s="306">
        <v>14.98</v>
      </c>
      <c r="O9" s="362">
        <v>16.989999999999998</v>
      </c>
      <c r="P9" s="67">
        <f t="shared" si="0"/>
        <v>13.417890520694243</v>
      </c>
      <c r="Q9" s="38">
        <f t="shared" si="1"/>
        <v>0.53254437869821913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23" t="s">
        <v>9</v>
      </c>
      <c r="F10" s="219"/>
      <c r="G10" s="220"/>
      <c r="H10" s="213"/>
      <c r="I10" s="216"/>
      <c r="J10" s="217"/>
      <c r="K10" s="217"/>
      <c r="L10" s="217"/>
      <c r="M10" s="192"/>
      <c r="N10" s="306"/>
      <c r="O10" s="362"/>
      <c r="P10" s="67"/>
      <c r="Q10" s="38"/>
    </row>
    <row r="11" spans="1:17" ht="16.5" thickBot="1">
      <c r="A11">
        <v>5</v>
      </c>
      <c r="B11" s="430"/>
      <c r="C11" s="13" t="s">
        <v>17</v>
      </c>
      <c r="D11" s="14" t="s">
        <v>19</v>
      </c>
      <c r="E11" s="23" t="s">
        <v>9</v>
      </c>
      <c r="F11" s="219">
        <v>14.99</v>
      </c>
      <c r="G11" s="221">
        <v>14.99</v>
      </c>
      <c r="H11" s="222">
        <v>15.99</v>
      </c>
      <c r="I11" s="216">
        <v>18.989999999999998</v>
      </c>
      <c r="J11" s="129">
        <v>18.989999999999998</v>
      </c>
      <c r="K11" s="218">
        <v>16.989999999999998</v>
      </c>
      <c r="L11" s="223">
        <v>18.690000000000001</v>
      </c>
      <c r="M11" s="208">
        <v>23.58</v>
      </c>
      <c r="N11" s="339">
        <v>23.58</v>
      </c>
      <c r="O11" s="362">
        <v>23.58</v>
      </c>
      <c r="P11" s="67">
        <f t="shared" si="0"/>
        <v>0</v>
      </c>
      <c r="Q11" s="38">
        <f t="shared" si="1"/>
        <v>57.304869913275525</v>
      </c>
    </row>
    <row r="12" spans="1:17" ht="16.5" thickBot="1">
      <c r="A12">
        <v>6</v>
      </c>
      <c r="B12" s="430"/>
      <c r="C12" s="13" t="s">
        <v>20</v>
      </c>
      <c r="D12" s="14" t="s">
        <v>21</v>
      </c>
      <c r="E12" s="23" t="s">
        <v>9</v>
      </c>
      <c r="F12" s="224">
        <v>24.3</v>
      </c>
      <c r="G12" s="221">
        <v>13.98</v>
      </c>
      <c r="H12" s="222">
        <v>19.89</v>
      </c>
      <c r="I12" s="222">
        <v>19.89</v>
      </c>
      <c r="J12" s="77"/>
      <c r="K12" s="218">
        <v>15.9</v>
      </c>
      <c r="L12" s="225">
        <v>15.98</v>
      </c>
      <c r="M12" s="226">
        <v>15.98</v>
      </c>
      <c r="N12" s="333">
        <v>19.98</v>
      </c>
      <c r="O12" s="362">
        <v>18.98</v>
      </c>
      <c r="P12" s="67">
        <f t="shared" si="0"/>
        <v>-5.0050050050050032</v>
      </c>
      <c r="Q12" s="38">
        <f t="shared" si="1"/>
        <v>-21.893004115226333</v>
      </c>
    </row>
    <row r="13" spans="1:17" ht="15.75" thickBot="1">
      <c r="A13">
        <v>7</v>
      </c>
      <c r="B13" s="430"/>
      <c r="C13" s="13" t="s">
        <v>22</v>
      </c>
      <c r="D13" s="14" t="s">
        <v>23</v>
      </c>
      <c r="E13" s="23" t="s">
        <v>9</v>
      </c>
      <c r="F13" s="211">
        <v>24.99</v>
      </c>
      <c r="G13" s="212">
        <v>22.99</v>
      </c>
      <c r="H13" s="213">
        <v>22.5</v>
      </c>
      <c r="I13" s="216">
        <v>29.05</v>
      </c>
      <c r="J13" s="217">
        <v>24.89</v>
      </c>
      <c r="K13" s="217">
        <v>24.89</v>
      </c>
      <c r="L13" s="217">
        <v>24.69</v>
      </c>
      <c r="M13" s="192">
        <v>25.89</v>
      </c>
      <c r="N13" s="192">
        <v>25.89</v>
      </c>
      <c r="O13" s="192">
        <v>25.89</v>
      </c>
      <c r="P13" s="67">
        <f t="shared" si="0"/>
        <v>0</v>
      </c>
      <c r="Q13" s="38">
        <f t="shared" si="1"/>
        <v>3.6014405762305017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23" t="s">
        <v>9</v>
      </c>
      <c r="F14" s="211">
        <v>21.8</v>
      </c>
      <c r="G14" s="212">
        <v>21.9</v>
      </c>
      <c r="H14" s="213">
        <v>20.99</v>
      </c>
      <c r="I14" s="216">
        <v>23.99</v>
      </c>
      <c r="J14" s="217">
        <v>23.99</v>
      </c>
      <c r="K14" s="217">
        <v>23.99</v>
      </c>
      <c r="L14" s="217">
        <v>23.99</v>
      </c>
      <c r="M14" s="193">
        <v>25.79</v>
      </c>
      <c r="N14" s="333">
        <v>24.98</v>
      </c>
      <c r="O14" s="362">
        <v>24.79</v>
      </c>
      <c r="P14" s="67">
        <f t="shared" si="0"/>
        <v>-0.76060848678943671</v>
      </c>
      <c r="Q14" s="38">
        <f t="shared" si="1"/>
        <v>13.715596330275233</v>
      </c>
    </row>
    <row r="15" spans="1:17" ht="16.5" thickBot="1">
      <c r="A15">
        <v>9</v>
      </c>
      <c r="B15" s="430"/>
      <c r="C15" s="13" t="s">
        <v>22</v>
      </c>
      <c r="D15" s="14" t="s">
        <v>25</v>
      </c>
      <c r="E15" s="23" t="s">
        <v>9</v>
      </c>
      <c r="F15" s="211">
        <v>27.49</v>
      </c>
      <c r="G15" s="220">
        <v>27.49</v>
      </c>
      <c r="H15" s="213">
        <v>25.99</v>
      </c>
      <c r="I15" s="216">
        <v>27.99</v>
      </c>
      <c r="J15" s="217">
        <v>27.99</v>
      </c>
      <c r="K15" s="218">
        <v>25.89</v>
      </c>
      <c r="L15" s="225">
        <v>26.99</v>
      </c>
      <c r="M15" s="192">
        <v>28.98</v>
      </c>
      <c r="N15" s="333">
        <v>27.98</v>
      </c>
      <c r="O15" s="362">
        <v>28.98</v>
      </c>
      <c r="P15" s="67">
        <f t="shared" si="0"/>
        <v>3.5739814152966431</v>
      </c>
      <c r="Q15" s="38">
        <f t="shared" si="1"/>
        <v>5.4201527828301295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23" t="s">
        <v>4</v>
      </c>
      <c r="F16" s="211">
        <v>4.99</v>
      </c>
      <c r="G16" s="227">
        <v>3.98</v>
      </c>
      <c r="H16" s="213">
        <v>3.98</v>
      </c>
      <c r="I16" s="213">
        <v>3.98</v>
      </c>
      <c r="J16" s="217">
        <v>5.99</v>
      </c>
      <c r="K16" s="218">
        <v>5.49</v>
      </c>
      <c r="L16" s="217">
        <v>6.16</v>
      </c>
      <c r="M16" s="193">
        <v>5.79</v>
      </c>
      <c r="N16" s="306">
        <v>6.89</v>
      </c>
      <c r="O16" s="362">
        <v>5.99</v>
      </c>
      <c r="P16" s="67">
        <f t="shared" si="0"/>
        <v>-13.062409288824384</v>
      </c>
      <c r="Q16" s="38">
        <f t="shared" si="1"/>
        <v>20.040080160320642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23" t="s">
        <v>6</v>
      </c>
      <c r="F17" s="211">
        <v>4.99</v>
      </c>
      <c r="G17" s="227">
        <v>3.98</v>
      </c>
      <c r="H17" s="213">
        <v>3.98</v>
      </c>
      <c r="I17" s="213">
        <v>3.98</v>
      </c>
      <c r="J17" s="223">
        <v>7.99</v>
      </c>
      <c r="K17" s="218">
        <v>3.99</v>
      </c>
      <c r="L17" s="225">
        <v>4.99</v>
      </c>
      <c r="M17" s="193">
        <v>5.79</v>
      </c>
      <c r="N17" s="333">
        <v>5.99</v>
      </c>
      <c r="O17" s="362">
        <v>5.99</v>
      </c>
      <c r="P17" s="67">
        <f t="shared" si="0"/>
        <v>0</v>
      </c>
      <c r="Q17" s="38">
        <f t="shared" si="1"/>
        <v>20.040080160320642</v>
      </c>
    </row>
    <row r="18" spans="1:17" ht="16.5" thickBot="1">
      <c r="A18">
        <v>12</v>
      </c>
      <c r="B18" s="430"/>
      <c r="C18" s="13" t="s">
        <v>29</v>
      </c>
      <c r="D18" s="14" t="s">
        <v>30</v>
      </c>
      <c r="E18" s="23" t="s">
        <v>31</v>
      </c>
      <c r="F18" s="224">
        <v>13.98</v>
      </c>
      <c r="G18" s="228">
        <v>13.9</v>
      </c>
      <c r="H18" s="222">
        <v>13.98</v>
      </c>
      <c r="I18" s="216">
        <v>13.99</v>
      </c>
      <c r="J18" s="122">
        <v>16.600000000000001</v>
      </c>
      <c r="K18" s="218">
        <v>18.579999999999998</v>
      </c>
      <c r="L18" s="225">
        <v>16.899999999999999</v>
      </c>
      <c r="M18" s="192">
        <v>13.98</v>
      </c>
      <c r="N18" s="333">
        <v>13.98</v>
      </c>
      <c r="O18" s="362">
        <v>13.48</v>
      </c>
      <c r="P18" s="67">
        <f t="shared" si="0"/>
        <v>-3.5765379113018696</v>
      </c>
      <c r="Q18" s="38">
        <f t="shared" si="1"/>
        <v>-3.5765379113018696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23" t="s">
        <v>31</v>
      </c>
      <c r="F19" s="211">
        <v>12.98</v>
      </c>
      <c r="G19" s="227">
        <v>14.75</v>
      </c>
      <c r="H19" s="213">
        <v>15.89</v>
      </c>
      <c r="I19" s="216">
        <v>15.49</v>
      </c>
      <c r="J19" s="217">
        <v>16.489999999999998</v>
      </c>
      <c r="K19" s="217">
        <v>16.489999999999998</v>
      </c>
      <c r="L19" s="217">
        <v>16.489999999999998</v>
      </c>
      <c r="M19" s="192">
        <v>13.98</v>
      </c>
      <c r="N19" s="333">
        <v>13.98</v>
      </c>
      <c r="O19" s="362">
        <v>16.489999999999998</v>
      </c>
      <c r="P19" s="67">
        <f t="shared" si="0"/>
        <v>17.954220314735323</v>
      </c>
      <c r="Q19" s="38">
        <f t="shared" si="1"/>
        <v>27.041602465331252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23" t="s">
        <v>31</v>
      </c>
      <c r="F20" s="211">
        <v>13.5</v>
      </c>
      <c r="G20" s="227">
        <v>13.79</v>
      </c>
      <c r="H20" s="213">
        <v>13.98</v>
      </c>
      <c r="I20" s="216">
        <v>16.989999999999998</v>
      </c>
      <c r="J20" s="217">
        <v>14.9</v>
      </c>
      <c r="K20" s="217">
        <v>17.79</v>
      </c>
      <c r="L20" s="217">
        <v>16.98</v>
      </c>
      <c r="M20" s="193">
        <v>12.98</v>
      </c>
      <c r="N20" s="306">
        <v>12.49</v>
      </c>
      <c r="O20" s="362">
        <v>13.48</v>
      </c>
      <c r="P20" s="67">
        <f t="shared" si="0"/>
        <v>7.9263410728582784</v>
      </c>
      <c r="Q20" s="38">
        <f t="shared" si="1"/>
        <v>-0.14814814814815236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23" t="s">
        <v>105</v>
      </c>
      <c r="F21" s="211">
        <v>2.67</v>
      </c>
      <c r="G21" s="220">
        <v>2.67</v>
      </c>
      <c r="H21" s="213">
        <v>3.08</v>
      </c>
      <c r="I21" s="216">
        <v>2.39</v>
      </c>
      <c r="J21" s="217">
        <v>3.39</v>
      </c>
      <c r="K21" s="217">
        <v>3.39</v>
      </c>
      <c r="L21" s="217">
        <v>3.16</v>
      </c>
      <c r="M21" s="193">
        <v>2.69</v>
      </c>
      <c r="N21" s="333">
        <v>2.69</v>
      </c>
      <c r="O21" s="362">
        <v>2.96</v>
      </c>
      <c r="P21" s="67">
        <f t="shared" si="0"/>
        <v>10.037174721189587</v>
      </c>
      <c r="Q21" s="38">
        <f t="shared" si="1"/>
        <v>10.861423220973791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23" t="s">
        <v>106</v>
      </c>
      <c r="F22" s="211">
        <v>4.8899999999999997</v>
      </c>
      <c r="G22" s="227">
        <v>5.25</v>
      </c>
      <c r="H22" s="213">
        <v>5.38</v>
      </c>
      <c r="I22" s="216">
        <v>5.29</v>
      </c>
      <c r="J22" s="216">
        <v>5.29</v>
      </c>
      <c r="K22" s="217">
        <v>5.39</v>
      </c>
      <c r="L22" s="217">
        <v>5.19</v>
      </c>
      <c r="M22" s="208">
        <v>6.25</v>
      </c>
      <c r="N22" s="306">
        <v>6.45</v>
      </c>
      <c r="O22" s="362">
        <v>5.99</v>
      </c>
      <c r="P22" s="67">
        <f t="shared" si="0"/>
        <v>-7.1317829457364326</v>
      </c>
      <c r="Q22" s="38">
        <f t="shared" si="1"/>
        <v>22.494887525562376</v>
      </c>
    </row>
    <row r="23" spans="1:17" ht="16.5" thickBot="1">
      <c r="A23">
        <v>17</v>
      </c>
      <c r="B23" s="430"/>
      <c r="C23" s="13" t="s">
        <v>46</v>
      </c>
      <c r="D23" s="14" t="s">
        <v>21</v>
      </c>
      <c r="E23" s="23" t="s">
        <v>31</v>
      </c>
      <c r="F23" s="211">
        <v>3.19</v>
      </c>
      <c r="G23" s="212">
        <v>3.3</v>
      </c>
      <c r="H23" s="213">
        <v>3.3</v>
      </c>
      <c r="I23" s="216">
        <v>4.49</v>
      </c>
      <c r="J23" s="217">
        <v>7.79</v>
      </c>
      <c r="K23" s="217">
        <v>4.49</v>
      </c>
      <c r="L23" s="225">
        <v>4.8899999999999997</v>
      </c>
      <c r="M23" s="192">
        <v>4.6900000000000004</v>
      </c>
      <c r="N23" s="306">
        <v>4.8899999999999997</v>
      </c>
      <c r="O23" s="362">
        <v>4.8899999999999997</v>
      </c>
      <c r="P23" s="67">
        <f t="shared" si="0"/>
        <v>0</v>
      </c>
      <c r="Q23" s="38">
        <f t="shared" si="1"/>
        <v>53.291536050156736</v>
      </c>
    </row>
    <row r="24" spans="1:17" ht="15.75" thickBot="1">
      <c r="A24">
        <v>18</v>
      </c>
      <c r="B24" s="430"/>
      <c r="C24" s="13" t="s">
        <v>47</v>
      </c>
      <c r="D24" s="14" t="s">
        <v>48</v>
      </c>
      <c r="E24" s="23" t="s">
        <v>49</v>
      </c>
      <c r="F24" s="224">
        <v>5.55</v>
      </c>
      <c r="G24" s="221">
        <v>5.55</v>
      </c>
      <c r="H24" s="222">
        <v>5.75</v>
      </c>
      <c r="I24" s="216">
        <v>5.75</v>
      </c>
      <c r="J24" s="77">
        <v>7.55</v>
      </c>
      <c r="K24" s="217">
        <v>6.28</v>
      </c>
      <c r="L24" s="217">
        <v>6.97</v>
      </c>
      <c r="M24" s="192">
        <v>8.1</v>
      </c>
      <c r="N24" s="192">
        <v>8.1</v>
      </c>
      <c r="O24" s="362">
        <v>9.48</v>
      </c>
      <c r="P24" s="67">
        <f t="shared" si="0"/>
        <v>17.037037037037038</v>
      </c>
      <c r="Q24" s="38">
        <f t="shared" si="1"/>
        <v>70.810810810810807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23" t="s">
        <v>9</v>
      </c>
      <c r="F25" s="225">
        <v>21.85</v>
      </c>
      <c r="G25" s="225">
        <v>21.85</v>
      </c>
      <c r="H25" s="225">
        <v>21.85</v>
      </c>
      <c r="I25" s="225">
        <v>21.85</v>
      </c>
      <c r="J25" s="225">
        <v>21.85</v>
      </c>
      <c r="K25" s="225">
        <v>21.85</v>
      </c>
      <c r="L25" s="225">
        <v>21.85</v>
      </c>
      <c r="M25" s="208">
        <v>22.98</v>
      </c>
      <c r="N25" s="306">
        <v>22.98</v>
      </c>
      <c r="O25" s="362">
        <v>21.98</v>
      </c>
      <c r="P25" s="67">
        <f t="shared" si="0"/>
        <v>-4.351610095735424</v>
      </c>
      <c r="Q25" s="38">
        <f t="shared" si="1"/>
        <v>0.59496567505719611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23" t="s">
        <v>49</v>
      </c>
      <c r="F26" s="211">
        <v>7.29</v>
      </c>
      <c r="G26" s="221">
        <v>7.29</v>
      </c>
      <c r="H26" s="222">
        <v>8.49</v>
      </c>
      <c r="I26" s="216">
        <v>8.5</v>
      </c>
      <c r="J26" s="77">
        <v>9.59</v>
      </c>
      <c r="K26" s="217">
        <v>9.98</v>
      </c>
      <c r="L26" s="225">
        <v>9.98</v>
      </c>
      <c r="M26" s="192">
        <v>11.58</v>
      </c>
      <c r="N26" s="339">
        <v>11.58</v>
      </c>
      <c r="O26" s="362">
        <v>8.89</v>
      </c>
      <c r="P26" s="67">
        <f t="shared" si="0"/>
        <v>-23.229706390328147</v>
      </c>
      <c r="Q26" s="38">
        <f t="shared" si="1"/>
        <v>21.947873799725656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23" t="s">
        <v>49</v>
      </c>
      <c r="F27" s="211">
        <v>6.99</v>
      </c>
      <c r="G27" s="212">
        <v>7.29</v>
      </c>
      <c r="H27" s="213">
        <v>8.49</v>
      </c>
      <c r="I27" s="216">
        <v>8.99</v>
      </c>
      <c r="J27" s="218">
        <v>8.99</v>
      </c>
      <c r="K27" s="218">
        <v>9.98</v>
      </c>
      <c r="L27" s="223">
        <v>10.98</v>
      </c>
      <c r="M27" s="193">
        <v>10.59</v>
      </c>
      <c r="N27" s="339">
        <v>10.99</v>
      </c>
      <c r="O27" s="362">
        <v>8.89</v>
      </c>
      <c r="P27" s="67">
        <f t="shared" si="0"/>
        <v>-19.108280254777071</v>
      </c>
      <c r="Q27" s="38">
        <f t="shared" si="1"/>
        <v>27.181688125894127</v>
      </c>
    </row>
    <row r="28" spans="1:17" ht="16.5" thickBot="1">
      <c r="A28">
        <v>22</v>
      </c>
      <c r="B28" s="430"/>
      <c r="C28" s="13" t="s">
        <v>52</v>
      </c>
      <c r="D28" s="14" t="s">
        <v>8</v>
      </c>
      <c r="E28" s="23" t="s">
        <v>49</v>
      </c>
      <c r="F28" s="211">
        <v>5.98</v>
      </c>
      <c r="G28" s="212">
        <v>5.69</v>
      </c>
      <c r="H28" s="213">
        <v>5.99</v>
      </c>
      <c r="I28" s="216">
        <v>7.29</v>
      </c>
      <c r="J28" s="218">
        <v>5.98</v>
      </c>
      <c r="K28" s="217">
        <v>6.59</v>
      </c>
      <c r="L28" s="225">
        <v>4.99</v>
      </c>
      <c r="M28" s="208">
        <v>9.98</v>
      </c>
      <c r="N28" s="306">
        <v>7.99</v>
      </c>
      <c r="O28" s="362">
        <v>5.99</v>
      </c>
      <c r="P28" s="67">
        <f t="shared" si="0"/>
        <v>-25.031289111389242</v>
      </c>
      <c r="Q28" s="38">
        <f t="shared" si="1"/>
        <v>0.16722408026754465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23" t="s">
        <v>12</v>
      </c>
      <c r="F29" s="219">
        <v>2.99</v>
      </c>
      <c r="G29" s="212">
        <v>2.99</v>
      </c>
      <c r="H29" s="213">
        <v>3.39</v>
      </c>
      <c r="I29" s="213">
        <v>3.39</v>
      </c>
      <c r="J29" s="217">
        <v>4.6900000000000004</v>
      </c>
      <c r="K29" s="223">
        <v>5.29</v>
      </c>
      <c r="L29" s="225">
        <v>5.79</v>
      </c>
      <c r="M29" s="192">
        <v>4.99</v>
      </c>
      <c r="N29" s="306">
        <v>4.99</v>
      </c>
      <c r="O29" s="362">
        <v>4.79</v>
      </c>
      <c r="P29" s="67">
        <f t="shared" si="0"/>
        <v>-4.008016032064134</v>
      </c>
      <c r="Q29" s="38">
        <f t="shared" si="1"/>
        <v>60.200668896321048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23" t="s">
        <v>12</v>
      </c>
      <c r="F30" s="211">
        <v>2.99</v>
      </c>
      <c r="G30" s="221">
        <v>2.99</v>
      </c>
      <c r="H30" s="222">
        <v>3.29</v>
      </c>
      <c r="I30" s="216">
        <v>3.89</v>
      </c>
      <c r="J30" s="77">
        <v>3.99</v>
      </c>
      <c r="K30" s="217">
        <v>4.3899999999999997</v>
      </c>
      <c r="L30" s="225">
        <v>5.19</v>
      </c>
      <c r="M30" s="192">
        <v>4.8899999999999997</v>
      </c>
      <c r="N30" s="306">
        <v>4.99</v>
      </c>
      <c r="O30" s="362">
        <v>3.89</v>
      </c>
      <c r="P30" s="67">
        <f t="shared" si="0"/>
        <v>-22.044088176352702</v>
      </c>
      <c r="Q30" s="38">
        <f t="shared" si="1"/>
        <v>30.100334448160538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23" t="s">
        <v>31</v>
      </c>
      <c r="F31" s="211">
        <v>2.59</v>
      </c>
      <c r="G31" s="220">
        <v>2.59</v>
      </c>
      <c r="H31" s="213">
        <v>2.89</v>
      </c>
      <c r="I31" s="216">
        <v>2.8</v>
      </c>
      <c r="J31" s="218">
        <v>2.29</v>
      </c>
      <c r="K31" s="218">
        <v>2.4900000000000002</v>
      </c>
      <c r="L31" s="217">
        <v>3.19</v>
      </c>
      <c r="M31" s="192">
        <v>4.29</v>
      </c>
      <c r="N31" s="333">
        <v>2.99</v>
      </c>
      <c r="O31" s="362">
        <v>2.68</v>
      </c>
      <c r="P31" s="67">
        <f t="shared" si="0"/>
        <v>-10.367892976588635</v>
      </c>
      <c r="Q31" s="38">
        <f t="shared" si="1"/>
        <v>3.4749034749034848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23" t="s">
        <v>69</v>
      </c>
      <c r="F32" s="211">
        <v>2.99</v>
      </c>
      <c r="G32" s="220">
        <v>2.99</v>
      </c>
      <c r="H32" s="213">
        <v>2.99</v>
      </c>
      <c r="I32" s="216">
        <v>3.19</v>
      </c>
      <c r="J32" s="218">
        <v>3.19</v>
      </c>
      <c r="K32" s="218">
        <v>3.19</v>
      </c>
      <c r="L32" s="225">
        <v>3.49</v>
      </c>
      <c r="M32" s="192">
        <v>4.45</v>
      </c>
      <c r="N32" s="306">
        <v>3.69</v>
      </c>
      <c r="O32" s="362">
        <v>2.89</v>
      </c>
      <c r="P32" s="67">
        <f t="shared" si="0"/>
        <v>-21.680216802168019</v>
      </c>
      <c r="Q32" s="38">
        <f t="shared" si="1"/>
        <v>-3.3444816053511772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23" t="s">
        <v>105</v>
      </c>
      <c r="F33" s="211">
        <v>2.99</v>
      </c>
      <c r="G33" s="228">
        <v>2.19</v>
      </c>
      <c r="H33" s="222">
        <v>2.39</v>
      </c>
      <c r="I33" s="216">
        <v>2.79</v>
      </c>
      <c r="J33" s="122">
        <v>2.59</v>
      </c>
      <c r="K33" s="217">
        <v>3.39</v>
      </c>
      <c r="L33" s="225">
        <v>3.19</v>
      </c>
      <c r="M33" s="192">
        <v>4.79</v>
      </c>
      <c r="N33" s="333">
        <v>4.79</v>
      </c>
      <c r="O33" s="362">
        <v>3.99</v>
      </c>
      <c r="P33" s="67">
        <f t="shared" si="0"/>
        <v>-16.701461377870558</v>
      </c>
      <c r="Q33" s="38">
        <f t="shared" si="1"/>
        <v>33.444816053511687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23" t="s">
        <v>74</v>
      </c>
      <c r="F34" s="224">
        <v>7.89</v>
      </c>
      <c r="G34" s="220">
        <v>7.89</v>
      </c>
      <c r="H34" s="213">
        <v>8.98</v>
      </c>
      <c r="I34" s="216">
        <v>9.49</v>
      </c>
      <c r="J34" s="217">
        <v>9.99</v>
      </c>
      <c r="K34" s="217">
        <v>9.99</v>
      </c>
      <c r="L34" s="217">
        <v>9.99</v>
      </c>
      <c r="M34" s="192">
        <v>7.98</v>
      </c>
      <c r="N34" s="306">
        <v>7.98</v>
      </c>
      <c r="O34" s="362">
        <v>5.29</v>
      </c>
      <c r="P34" s="67">
        <f t="shared" si="0"/>
        <v>-33.709273182957403</v>
      </c>
      <c r="Q34" s="38">
        <f t="shared" si="1"/>
        <v>-32.953105196451205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23" t="s">
        <v>74</v>
      </c>
      <c r="F35" s="211">
        <v>7.69</v>
      </c>
      <c r="G35" s="227">
        <v>7.69</v>
      </c>
      <c r="H35" s="213">
        <v>7.89</v>
      </c>
      <c r="I35" s="216">
        <v>8.58</v>
      </c>
      <c r="J35" s="218">
        <v>8.68</v>
      </c>
      <c r="K35" s="217">
        <v>8.89</v>
      </c>
      <c r="L35" s="217">
        <v>8.99</v>
      </c>
      <c r="M35" s="192">
        <v>6.25</v>
      </c>
      <c r="N35" s="306">
        <v>5.99</v>
      </c>
      <c r="O35" s="362">
        <v>4.78</v>
      </c>
      <c r="P35" s="67">
        <f t="shared" si="0"/>
        <v>-20.200333889816363</v>
      </c>
      <c r="Q35" s="38">
        <f t="shared" si="1"/>
        <v>-37.841352405721722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23" t="s">
        <v>82</v>
      </c>
      <c r="F36" s="211">
        <v>1.8</v>
      </c>
      <c r="G36" s="227">
        <v>1.8</v>
      </c>
      <c r="H36" s="213">
        <v>1.8</v>
      </c>
      <c r="I36" s="216">
        <v>1.85</v>
      </c>
      <c r="J36" s="223">
        <v>1.8</v>
      </c>
      <c r="K36" s="217">
        <v>1.79</v>
      </c>
      <c r="L36" s="217">
        <v>2.25</v>
      </c>
      <c r="M36" s="192">
        <v>2.38</v>
      </c>
      <c r="N36" s="306">
        <v>2.38</v>
      </c>
      <c r="O36" s="362">
        <v>2.38</v>
      </c>
      <c r="P36" s="67">
        <f t="shared" si="0"/>
        <v>0</v>
      </c>
      <c r="Q36" s="38">
        <f t="shared" si="1"/>
        <v>32.222222222222229</v>
      </c>
    </row>
    <row r="37" spans="1:17" ht="16.5" thickBot="1">
      <c r="A37">
        <v>31</v>
      </c>
      <c r="B37" s="430"/>
      <c r="C37" s="13" t="s">
        <v>89</v>
      </c>
      <c r="D37" s="14" t="s">
        <v>90</v>
      </c>
      <c r="E37" s="23" t="s">
        <v>91</v>
      </c>
      <c r="F37" s="211">
        <v>6.06</v>
      </c>
      <c r="G37" s="227">
        <v>4.9800000000000004</v>
      </c>
      <c r="H37" s="213">
        <v>3.89</v>
      </c>
      <c r="I37" s="216">
        <v>4.99</v>
      </c>
      <c r="J37" s="218">
        <v>4.49</v>
      </c>
      <c r="K37" s="217">
        <v>5.89</v>
      </c>
      <c r="L37" s="225">
        <v>4.99</v>
      </c>
      <c r="M37" s="192">
        <v>5.49</v>
      </c>
      <c r="N37" s="333">
        <v>3.79</v>
      </c>
      <c r="O37" s="362">
        <v>4.79</v>
      </c>
      <c r="P37" s="67">
        <f t="shared" si="0"/>
        <v>26.385224274406326</v>
      </c>
      <c r="Q37" s="38">
        <f t="shared" si="1"/>
        <v>-20.95709570957095</v>
      </c>
    </row>
    <row r="38" spans="1:17" ht="16.5" thickBot="1">
      <c r="A38">
        <v>32</v>
      </c>
      <c r="B38" s="431"/>
      <c r="C38" s="13" t="s">
        <v>92</v>
      </c>
      <c r="D38" s="14" t="s">
        <v>93</v>
      </c>
      <c r="E38" s="23" t="s">
        <v>94</v>
      </c>
      <c r="F38" s="211">
        <v>4.29</v>
      </c>
      <c r="G38" s="227">
        <v>4.29</v>
      </c>
      <c r="H38" s="213">
        <v>4.59</v>
      </c>
      <c r="I38" s="213">
        <v>4.59</v>
      </c>
      <c r="J38" s="229">
        <v>3.99</v>
      </c>
      <c r="K38" s="229">
        <v>3.99</v>
      </c>
      <c r="L38" s="230">
        <v>4.42</v>
      </c>
      <c r="M38" s="195">
        <v>5.35</v>
      </c>
      <c r="N38" s="333">
        <v>5.35</v>
      </c>
      <c r="O38" s="362">
        <v>5.35</v>
      </c>
      <c r="P38" s="67">
        <f t="shared" si="0"/>
        <v>0</v>
      </c>
      <c r="Q38" s="38">
        <f t="shared" si="1"/>
        <v>24.708624708624711</v>
      </c>
    </row>
    <row r="39" spans="1:17" ht="16.5" thickBot="1">
      <c r="A39">
        <v>33</v>
      </c>
      <c r="B39" s="429" t="s">
        <v>225</v>
      </c>
      <c r="C39" s="13" t="s">
        <v>10</v>
      </c>
      <c r="D39" s="14" t="s">
        <v>11</v>
      </c>
      <c r="E39" s="23" t="s">
        <v>12</v>
      </c>
      <c r="F39" s="211">
        <v>3.19</v>
      </c>
      <c r="G39" s="212">
        <v>3.19</v>
      </c>
      <c r="H39" s="213">
        <v>3.5</v>
      </c>
      <c r="I39" s="216">
        <v>3.29</v>
      </c>
      <c r="J39" s="217">
        <v>3.29</v>
      </c>
      <c r="K39" s="218">
        <v>3.29</v>
      </c>
      <c r="L39" s="217">
        <v>3.9</v>
      </c>
      <c r="M39" s="192">
        <v>3.79</v>
      </c>
      <c r="N39" s="306">
        <v>3.99</v>
      </c>
      <c r="O39" s="362">
        <v>3.99</v>
      </c>
      <c r="P39" s="67">
        <f t="shared" si="0"/>
        <v>0</v>
      </c>
      <c r="Q39" s="38">
        <f t="shared" si="1"/>
        <v>25.078369905956109</v>
      </c>
    </row>
    <row r="40" spans="1:17" ht="16.5" thickBot="1">
      <c r="A40">
        <v>34</v>
      </c>
      <c r="B40" s="430"/>
      <c r="C40" s="13" t="s">
        <v>10</v>
      </c>
      <c r="D40" s="14" t="s">
        <v>8</v>
      </c>
      <c r="E40" s="23" t="s">
        <v>13</v>
      </c>
      <c r="F40" s="211">
        <v>3.19</v>
      </c>
      <c r="G40" s="221">
        <v>3.19</v>
      </c>
      <c r="H40" s="222">
        <v>3.5</v>
      </c>
      <c r="I40" s="216">
        <v>3.29</v>
      </c>
      <c r="J40" s="77">
        <v>3.29</v>
      </c>
      <c r="K40" s="217">
        <v>3.29</v>
      </c>
      <c r="L40" s="223">
        <v>3.9</v>
      </c>
      <c r="M40" s="192">
        <v>3.35</v>
      </c>
      <c r="N40" s="306">
        <v>3.99</v>
      </c>
      <c r="O40" s="362">
        <v>3.49</v>
      </c>
      <c r="P40" s="67">
        <f t="shared" si="0"/>
        <v>-12.531328320802004</v>
      </c>
      <c r="Q40" s="38">
        <f t="shared" si="1"/>
        <v>9.4043887147335425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23" t="s">
        <v>103</v>
      </c>
      <c r="F41" s="224">
        <v>24.79</v>
      </c>
      <c r="G41" s="228">
        <v>24.79</v>
      </c>
      <c r="H41" s="222">
        <v>24.79</v>
      </c>
      <c r="I41" s="216">
        <v>17.59</v>
      </c>
      <c r="J41" s="122">
        <v>15.9</v>
      </c>
      <c r="K41" s="217">
        <v>24.99</v>
      </c>
      <c r="L41" s="223">
        <v>24.79</v>
      </c>
      <c r="M41" s="208">
        <v>36.9</v>
      </c>
      <c r="N41" s="306">
        <v>19.899999999999999</v>
      </c>
      <c r="O41" s="362">
        <v>23.99</v>
      </c>
      <c r="P41" s="67">
        <f t="shared" si="0"/>
        <v>20.552763819095489</v>
      </c>
      <c r="Q41" s="38">
        <f t="shared" si="1"/>
        <v>-3.2271077047196428</v>
      </c>
    </row>
    <row r="42" spans="1:17" ht="16.5" thickBot="1">
      <c r="A42">
        <v>36</v>
      </c>
      <c r="B42" s="430"/>
      <c r="C42" s="13" t="s">
        <v>14</v>
      </c>
      <c r="D42" s="14" t="s">
        <v>104</v>
      </c>
      <c r="E42" s="23" t="s">
        <v>103</v>
      </c>
      <c r="F42" s="219"/>
      <c r="G42" s="220"/>
      <c r="H42" s="213"/>
      <c r="I42" s="216"/>
      <c r="J42" s="217"/>
      <c r="K42" s="217"/>
      <c r="L42" s="217"/>
      <c r="M42" s="192"/>
      <c r="N42" s="306"/>
      <c r="O42" s="362"/>
      <c r="P42" s="67"/>
      <c r="Q42" s="38"/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23" t="s">
        <v>36</v>
      </c>
      <c r="F43" s="211">
        <v>3.99</v>
      </c>
      <c r="G43" s="227">
        <v>2.79</v>
      </c>
      <c r="H43" s="213">
        <v>3.5</v>
      </c>
      <c r="I43" s="216">
        <v>4.59</v>
      </c>
      <c r="J43" s="217">
        <v>4.59</v>
      </c>
      <c r="K43" s="217">
        <v>4.6900000000000004</v>
      </c>
      <c r="L43" s="217">
        <v>4.63</v>
      </c>
      <c r="M43" s="192">
        <v>4.6900000000000004</v>
      </c>
      <c r="N43" s="337">
        <v>4.99</v>
      </c>
      <c r="O43" s="362">
        <v>4.49</v>
      </c>
      <c r="P43" s="67">
        <f t="shared" si="0"/>
        <v>-10.020040080160328</v>
      </c>
      <c r="Q43" s="38">
        <f t="shared" si="1"/>
        <v>12.531328320802004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23" t="s">
        <v>36</v>
      </c>
      <c r="F44" s="211">
        <v>2.69</v>
      </c>
      <c r="G44" s="227">
        <v>1.79</v>
      </c>
      <c r="H44" s="213">
        <v>3.89</v>
      </c>
      <c r="I44" s="216">
        <v>4.3899999999999997</v>
      </c>
      <c r="J44" s="217">
        <v>4.6900000000000004</v>
      </c>
      <c r="K44" s="218">
        <v>3.89</v>
      </c>
      <c r="L44" s="217">
        <v>4.49</v>
      </c>
      <c r="M44" s="192">
        <v>5.19</v>
      </c>
      <c r="N44" s="337">
        <v>4.1900000000000004</v>
      </c>
      <c r="O44" s="362">
        <v>4.1900000000000004</v>
      </c>
      <c r="P44" s="67">
        <f t="shared" si="0"/>
        <v>0</v>
      </c>
      <c r="Q44" s="38">
        <f t="shared" si="1"/>
        <v>55.762081784386652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23" t="s">
        <v>39</v>
      </c>
      <c r="F45" s="211">
        <v>5.99</v>
      </c>
      <c r="G45" s="227">
        <v>3.69</v>
      </c>
      <c r="H45" s="213">
        <v>6.49</v>
      </c>
      <c r="I45" s="216">
        <v>6.75</v>
      </c>
      <c r="J45" s="218">
        <v>3.9</v>
      </c>
      <c r="K45" s="217">
        <v>6.9</v>
      </c>
      <c r="L45" s="225">
        <v>5.39</v>
      </c>
      <c r="M45" s="208">
        <v>7.59</v>
      </c>
      <c r="N45" s="337">
        <v>7.59</v>
      </c>
      <c r="O45" s="364">
        <v>7.59</v>
      </c>
      <c r="P45" s="67">
        <f t="shared" si="0"/>
        <v>0</v>
      </c>
      <c r="Q45" s="38">
        <f t="shared" si="1"/>
        <v>26.711185308848073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23" t="s">
        <v>39</v>
      </c>
      <c r="F46" s="219"/>
      <c r="G46" s="220"/>
      <c r="H46" s="213"/>
      <c r="I46" s="216"/>
      <c r="J46" s="217"/>
      <c r="K46" s="217"/>
      <c r="L46" s="217"/>
      <c r="M46" s="192"/>
      <c r="N46" s="337"/>
      <c r="O46" s="362"/>
      <c r="P46" s="67"/>
      <c r="Q46" s="38"/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23" t="s">
        <v>39</v>
      </c>
      <c r="F47" s="211">
        <v>2.29</v>
      </c>
      <c r="G47" s="228">
        <v>2.1800000000000002</v>
      </c>
      <c r="H47" s="222">
        <v>2.29</v>
      </c>
      <c r="I47" s="214">
        <v>2.29</v>
      </c>
      <c r="J47" s="231">
        <v>2.69</v>
      </c>
      <c r="K47" s="232">
        <v>2.89</v>
      </c>
      <c r="L47" s="215">
        <v>2.69</v>
      </c>
      <c r="M47" s="191">
        <v>2.79</v>
      </c>
      <c r="N47" s="337">
        <v>2.84</v>
      </c>
      <c r="O47" s="362">
        <v>2.79</v>
      </c>
      <c r="P47" s="67">
        <f t="shared" si="0"/>
        <v>-1.7605633802816811</v>
      </c>
      <c r="Q47" s="38">
        <f t="shared" si="1"/>
        <v>21.834061135371172</v>
      </c>
    </row>
    <row r="48" spans="1:17" ht="16.5" thickBot="1">
      <c r="A48">
        <v>42</v>
      </c>
      <c r="B48" s="430"/>
      <c r="C48" s="13" t="s">
        <v>40</v>
      </c>
      <c r="D48" s="14" t="s">
        <v>16</v>
      </c>
      <c r="E48" s="23" t="s">
        <v>39</v>
      </c>
      <c r="F48" s="219"/>
      <c r="G48" s="220"/>
      <c r="H48" s="222"/>
      <c r="I48" s="216"/>
      <c r="J48" s="77"/>
      <c r="K48" s="217"/>
      <c r="L48" s="217"/>
      <c r="M48" s="192"/>
      <c r="N48" s="337"/>
      <c r="O48" s="363"/>
      <c r="P48" s="67"/>
      <c r="Q48" s="38"/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23" t="s">
        <v>60</v>
      </c>
      <c r="F49" s="211">
        <v>1.99</v>
      </c>
      <c r="G49" s="228">
        <v>2.19</v>
      </c>
      <c r="H49" s="222">
        <v>2.4900000000000002</v>
      </c>
      <c r="I49" s="216">
        <v>2.2799999999999998</v>
      </c>
      <c r="J49" s="77">
        <v>2.5</v>
      </c>
      <c r="K49" s="218">
        <v>1.99</v>
      </c>
      <c r="L49" s="225">
        <v>2.39</v>
      </c>
      <c r="M49" s="192">
        <v>2.89</v>
      </c>
      <c r="N49" s="338">
        <v>2.99</v>
      </c>
      <c r="O49" s="362">
        <v>3.29</v>
      </c>
      <c r="P49" s="67">
        <f t="shared" si="0"/>
        <v>10.033444816053503</v>
      </c>
      <c r="Q49" s="38">
        <f t="shared" si="1"/>
        <v>65.326633165829151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23" t="s">
        <v>39</v>
      </c>
      <c r="F50" s="211">
        <v>5.29</v>
      </c>
      <c r="G50" s="228">
        <v>5.29</v>
      </c>
      <c r="H50" s="222">
        <v>9.5</v>
      </c>
      <c r="I50" s="216">
        <v>4.49</v>
      </c>
      <c r="J50" s="77">
        <v>5.59</v>
      </c>
      <c r="K50" s="218">
        <v>4.99</v>
      </c>
      <c r="L50" s="223">
        <v>13.99</v>
      </c>
      <c r="M50" s="192">
        <v>6.89</v>
      </c>
      <c r="N50" s="337">
        <v>6.39</v>
      </c>
      <c r="O50" s="362">
        <v>6.89</v>
      </c>
      <c r="P50" s="67">
        <f t="shared" si="0"/>
        <v>7.8247261345852905</v>
      </c>
      <c r="Q50" s="38">
        <f t="shared" si="1"/>
        <v>30.24574669187146</v>
      </c>
    </row>
    <row r="51" spans="1:17" ht="16.5" thickBot="1">
      <c r="A51">
        <v>45</v>
      </c>
      <c r="B51" s="430"/>
      <c r="C51" s="13" t="s">
        <v>63</v>
      </c>
      <c r="D51" s="14" t="s">
        <v>65</v>
      </c>
      <c r="E51" s="23" t="s">
        <v>39</v>
      </c>
      <c r="F51" s="219"/>
      <c r="G51" s="220"/>
      <c r="H51" s="222"/>
      <c r="I51" s="216"/>
      <c r="J51" s="77"/>
      <c r="K51" s="217"/>
      <c r="L51" s="217"/>
      <c r="M51" s="192"/>
      <c r="N51" s="337"/>
      <c r="O51" s="362">
        <v>3.39</v>
      </c>
      <c r="P51" s="67"/>
      <c r="Q51" s="38"/>
    </row>
    <row r="52" spans="1:17" ht="16.5" thickBot="1">
      <c r="A52">
        <v>46</v>
      </c>
      <c r="B52" s="430"/>
      <c r="C52" s="13" t="s">
        <v>75</v>
      </c>
      <c r="D52" s="14" t="s">
        <v>76</v>
      </c>
      <c r="E52" s="23" t="s">
        <v>77</v>
      </c>
      <c r="F52" s="219">
        <v>7.49</v>
      </c>
      <c r="G52" s="228">
        <v>7.49</v>
      </c>
      <c r="H52" s="222">
        <v>7.49</v>
      </c>
      <c r="I52" s="222">
        <v>7.49</v>
      </c>
      <c r="J52" s="222">
        <v>7.49</v>
      </c>
      <c r="K52" s="222">
        <v>7.49</v>
      </c>
      <c r="L52" s="222">
        <v>7.49</v>
      </c>
      <c r="M52" s="193">
        <v>7.29</v>
      </c>
      <c r="N52" s="337">
        <v>7.29</v>
      </c>
      <c r="O52" s="337">
        <v>7.29</v>
      </c>
      <c r="P52" s="67">
        <f t="shared" si="0"/>
        <v>0</v>
      </c>
      <c r="Q52" s="38">
        <f t="shared" si="1"/>
        <v>-2.6702269692923863</v>
      </c>
    </row>
    <row r="53" spans="1:17">
      <c r="A53">
        <v>47</v>
      </c>
      <c r="B53" s="430"/>
      <c r="C53" s="13" t="s">
        <v>78</v>
      </c>
      <c r="D53" s="14" t="s">
        <v>79</v>
      </c>
      <c r="E53" s="23" t="s">
        <v>80</v>
      </c>
      <c r="F53" s="224">
        <v>4.8899999999999997</v>
      </c>
      <c r="G53" s="228">
        <v>5.79</v>
      </c>
      <c r="H53" s="222">
        <v>5.79</v>
      </c>
      <c r="I53" s="222">
        <v>5.79</v>
      </c>
      <c r="J53" s="222">
        <v>5.79</v>
      </c>
      <c r="K53" s="222">
        <v>5.79</v>
      </c>
      <c r="L53" s="222">
        <v>5.79</v>
      </c>
      <c r="M53" s="222">
        <v>5.79</v>
      </c>
      <c r="N53" s="222">
        <v>5.79</v>
      </c>
      <c r="O53" s="222">
        <v>5.79</v>
      </c>
      <c r="P53" s="67">
        <f t="shared" si="0"/>
        <v>0</v>
      </c>
      <c r="Q53" s="38">
        <f t="shared" si="1"/>
        <v>18.404907975460134</v>
      </c>
    </row>
    <row r="54" spans="1:17" ht="16.5" thickBot="1">
      <c r="A54">
        <v>48</v>
      </c>
      <c r="B54" s="430"/>
      <c r="C54" s="13" t="s">
        <v>81</v>
      </c>
      <c r="D54" s="14" t="s">
        <v>41</v>
      </c>
      <c r="E54" s="23" t="s">
        <v>82</v>
      </c>
      <c r="F54" s="211">
        <v>9.9</v>
      </c>
      <c r="G54" s="228">
        <v>11.9</v>
      </c>
      <c r="H54" s="222">
        <v>15.79</v>
      </c>
      <c r="I54" s="216">
        <v>10.98</v>
      </c>
      <c r="J54" s="77">
        <v>13.99</v>
      </c>
      <c r="K54" s="217">
        <v>14.35</v>
      </c>
      <c r="L54" s="217">
        <v>14.29</v>
      </c>
      <c r="M54" s="192">
        <v>15</v>
      </c>
      <c r="N54" s="337">
        <v>17.989999999999998</v>
      </c>
      <c r="O54" s="362">
        <v>16.190000000000001</v>
      </c>
      <c r="P54" s="67">
        <f t="shared" si="0"/>
        <v>-10.005558643690918</v>
      </c>
      <c r="Q54" s="38">
        <f t="shared" si="1"/>
        <v>63.535353535353551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23" t="s">
        <v>82</v>
      </c>
      <c r="F55" s="211">
        <v>9.59</v>
      </c>
      <c r="G55" s="228">
        <v>9.59</v>
      </c>
      <c r="H55" s="222">
        <v>9.5</v>
      </c>
      <c r="I55" s="216">
        <v>11.69</v>
      </c>
      <c r="J55" s="129">
        <v>13.49</v>
      </c>
      <c r="K55" s="223">
        <v>14.35</v>
      </c>
      <c r="L55" s="223">
        <v>12.9</v>
      </c>
      <c r="M55" s="192">
        <v>13.1</v>
      </c>
      <c r="N55" s="337">
        <v>12.9</v>
      </c>
      <c r="O55" s="362">
        <v>16.190000000000001</v>
      </c>
      <c r="P55" s="67">
        <f t="shared" si="0"/>
        <v>25.503875968992261</v>
      </c>
      <c r="Q55" s="38">
        <f t="shared" si="1"/>
        <v>68.821689259645495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23" t="s">
        <v>85</v>
      </c>
      <c r="F56" s="211">
        <v>13.49</v>
      </c>
      <c r="G56" s="228">
        <v>13.5</v>
      </c>
      <c r="H56" s="222">
        <v>13.49</v>
      </c>
      <c r="I56" s="216">
        <v>15.9</v>
      </c>
      <c r="J56" s="77">
        <v>15.9</v>
      </c>
      <c r="K56" s="217">
        <v>15.9</v>
      </c>
      <c r="L56" s="217">
        <v>14.99</v>
      </c>
      <c r="M56" s="208">
        <v>19.899999999999999</v>
      </c>
      <c r="N56" s="337">
        <v>19.899999999999999</v>
      </c>
      <c r="O56" s="362">
        <v>17.899999999999999</v>
      </c>
      <c r="P56" s="67">
        <f t="shared" si="0"/>
        <v>-10.050251256281413</v>
      </c>
      <c r="Q56" s="38">
        <f t="shared" si="1"/>
        <v>32.690882134914744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23" t="s">
        <v>85</v>
      </c>
      <c r="F57" s="211">
        <v>9.9</v>
      </c>
      <c r="G57" s="228">
        <v>11.7</v>
      </c>
      <c r="H57" s="222">
        <v>10.19</v>
      </c>
      <c r="I57" s="216">
        <v>10.3</v>
      </c>
      <c r="J57" s="77">
        <v>9.99</v>
      </c>
      <c r="K57" s="217">
        <v>10.89</v>
      </c>
      <c r="L57" s="225">
        <v>7.18</v>
      </c>
      <c r="M57" s="208">
        <v>14.7</v>
      </c>
      <c r="N57" s="337">
        <v>14.69</v>
      </c>
      <c r="O57" s="362">
        <v>17.899999999999999</v>
      </c>
      <c r="P57" s="67">
        <f t="shared" si="0"/>
        <v>21.851599727705917</v>
      </c>
      <c r="Q57" s="38">
        <f t="shared" si="1"/>
        <v>80.808080808080774</v>
      </c>
    </row>
    <row r="58" spans="1:17" ht="16.5" thickBot="1">
      <c r="A58">
        <v>52</v>
      </c>
      <c r="B58" s="431"/>
      <c r="C58" s="13" t="s">
        <v>86</v>
      </c>
      <c r="D58" s="14" t="s">
        <v>87</v>
      </c>
      <c r="E58" s="23" t="s">
        <v>107</v>
      </c>
      <c r="F58" s="211">
        <v>1.99</v>
      </c>
      <c r="G58" s="228">
        <v>1.99</v>
      </c>
      <c r="H58" s="222">
        <v>2.29</v>
      </c>
      <c r="I58" s="216">
        <v>2.4900000000000002</v>
      </c>
      <c r="J58" s="233">
        <v>2.4900000000000002</v>
      </c>
      <c r="K58" s="234">
        <v>2.2799999999999998</v>
      </c>
      <c r="L58" s="234">
        <v>2.48</v>
      </c>
      <c r="M58" s="195">
        <v>2.69</v>
      </c>
      <c r="N58" s="338">
        <v>2.69</v>
      </c>
      <c r="O58" s="362">
        <v>2.69</v>
      </c>
      <c r="P58" s="67">
        <f t="shared" si="0"/>
        <v>0</v>
      </c>
      <c r="Q58" s="38">
        <f t="shared" si="1"/>
        <v>35.175879396984925</v>
      </c>
    </row>
    <row r="59" spans="1:17" ht="16.5" thickBot="1">
      <c r="A59">
        <v>53</v>
      </c>
      <c r="B59" s="564" t="s">
        <v>226</v>
      </c>
      <c r="C59" s="13" t="s">
        <v>95</v>
      </c>
      <c r="D59" s="14" t="s">
        <v>96</v>
      </c>
      <c r="E59" s="23" t="s">
        <v>97</v>
      </c>
      <c r="F59" s="211">
        <v>9.98</v>
      </c>
      <c r="G59" s="228">
        <v>9.98</v>
      </c>
      <c r="H59" s="222">
        <v>9.98</v>
      </c>
      <c r="I59" s="216">
        <v>10.98</v>
      </c>
      <c r="J59" s="77">
        <v>10.99</v>
      </c>
      <c r="K59" s="217">
        <v>10.99</v>
      </c>
      <c r="L59" s="217">
        <v>10.99</v>
      </c>
      <c r="M59" s="192">
        <v>11.99</v>
      </c>
      <c r="N59" s="337">
        <v>11.99</v>
      </c>
      <c r="O59" s="362">
        <v>11.99</v>
      </c>
      <c r="P59" s="67">
        <f t="shared" si="0"/>
        <v>0</v>
      </c>
      <c r="Q59" s="38">
        <f t="shared" si="1"/>
        <v>20.140280561122239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23" t="s">
        <v>97</v>
      </c>
      <c r="F60" s="211">
        <v>32.9</v>
      </c>
      <c r="G60" s="228">
        <v>31.9</v>
      </c>
      <c r="H60" s="222">
        <v>31.9</v>
      </c>
      <c r="I60" s="216">
        <v>39.9</v>
      </c>
      <c r="J60" s="77">
        <v>31.9</v>
      </c>
      <c r="K60" s="218">
        <v>29.9</v>
      </c>
      <c r="L60" s="217">
        <v>42.9</v>
      </c>
      <c r="M60" s="193">
        <v>30.9</v>
      </c>
      <c r="N60" s="338">
        <v>30.9</v>
      </c>
      <c r="O60" s="362">
        <v>37.9</v>
      </c>
      <c r="P60" s="67">
        <f t="shared" si="0"/>
        <v>22.653721682847902</v>
      </c>
      <c r="Q60" s="38">
        <f t="shared" si="1"/>
        <v>15.19756838905775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24" t="s">
        <v>102</v>
      </c>
      <c r="F61" s="211">
        <v>5.79</v>
      </c>
      <c r="G61" s="228">
        <v>6.79</v>
      </c>
      <c r="H61" s="222">
        <v>6</v>
      </c>
      <c r="I61" s="216">
        <v>8</v>
      </c>
      <c r="J61" s="77">
        <v>7.89</v>
      </c>
      <c r="K61" s="217">
        <v>7.89</v>
      </c>
      <c r="L61" s="223">
        <v>7.99</v>
      </c>
      <c r="M61" s="192">
        <v>9.19</v>
      </c>
      <c r="N61" s="337">
        <v>9.2899999999999991</v>
      </c>
      <c r="O61" s="337">
        <v>9.2899999999999991</v>
      </c>
      <c r="P61" s="67">
        <f t="shared" si="0"/>
        <v>0</v>
      </c>
      <c r="Q61" s="38">
        <f t="shared" si="1"/>
        <v>60.449050086355754</v>
      </c>
    </row>
    <row r="62" spans="1:17" ht="16.5" thickBot="1">
      <c r="A62">
        <v>56</v>
      </c>
      <c r="B62" s="566"/>
      <c r="C62" s="20" t="s">
        <v>56</v>
      </c>
      <c r="D62" s="21" t="s">
        <v>57</v>
      </c>
      <c r="E62" s="25" t="s">
        <v>49</v>
      </c>
      <c r="F62" s="211">
        <v>9.98</v>
      </c>
      <c r="G62" s="212">
        <v>8.49</v>
      </c>
      <c r="H62" s="213">
        <v>12.49</v>
      </c>
      <c r="I62" s="216">
        <v>16.899999999999999</v>
      </c>
      <c r="J62" s="129">
        <v>14.98</v>
      </c>
      <c r="K62" s="218">
        <v>9.59</v>
      </c>
      <c r="L62" s="217">
        <v>11.39</v>
      </c>
      <c r="M62" s="208">
        <v>14.98</v>
      </c>
      <c r="N62" s="340">
        <v>13.59</v>
      </c>
      <c r="O62" s="362">
        <v>15.75</v>
      </c>
      <c r="P62" s="67">
        <f t="shared" si="0"/>
        <v>15.894039735099341</v>
      </c>
      <c r="Q62" s="38">
        <f t="shared" si="1"/>
        <v>57.815631262525045</v>
      </c>
    </row>
    <row r="63" spans="1:17" ht="16.5" thickBot="1">
      <c r="F63" s="347">
        <f t="shared" ref="F63:L63" si="2">SUM(F7:F62)</f>
        <v>462.99</v>
      </c>
      <c r="G63" s="347">
        <f t="shared" si="2"/>
        <v>451.38000000000011</v>
      </c>
      <c r="H63" s="347">
        <f t="shared" si="2"/>
        <v>481.25000000000011</v>
      </c>
      <c r="I63" s="347">
        <f t="shared" si="2"/>
        <v>509.89</v>
      </c>
      <c r="J63" s="347">
        <f t="shared" si="2"/>
        <v>484.36</v>
      </c>
      <c r="K63" s="347">
        <f t="shared" si="2"/>
        <v>503.91999999999996</v>
      </c>
      <c r="L63" s="347">
        <f t="shared" si="2"/>
        <v>529.3900000000001</v>
      </c>
      <c r="M63" s="347">
        <f>SUM(M7:M62)</f>
        <v>557.33000000000004</v>
      </c>
      <c r="N63" s="347">
        <f>SUM(N7:N62)</f>
        <v>535.4</v>
      </c>
      <c r="O63" s="347">
        <f>SUM(O7:O62)</f>
        <v>544.79999999999995</v>
      </c>
      <c r="P63" s="67">
        <f t="shared" ref="P63" si="3">O63*100/N63-100</f>
        <v>1.7556966753828789</v>
      </c>
      <c r="Q63" s="38">
        <f t="shared" ref="Q63" si="4">O63*100/F63-100</f>
        <v>17.669928076200335</v>
      </c>
    </row>
    <row r="64" spans="1:17" ht="15.75">
      <c r="K64" s="149"/>
      <c r="L64" s="149"/>
      <c r="M64" s="149"/>
      <c r="N64" s="149"/>
      <c r="O64" s="149"/>
    </row>
    <row r="65" spans="11:11">
      <c r="K65" s="66"/>
    </row>
  </sheetData>
  <sheetProtection password="ECE5" sheet="1" objects="1" scenarios="1"/>
  <mergeCells count="18">
    <mergeCell ref="O5:O6"/>
    <mergeCell ref="N5:N6"/>
    <mergeCell ref="M5:M6"/>
    <mergeCell ref="L5:L6"/>
    <mergeCell ref="K5:K6"/>
    <mergeCell ref="J5:J6"/>
    <mergeCell ref="I5:I6"/>
    <mergeCell ref="H5:H6"/>
    <mergeCell ref="B59:B62"/>
    <mergeCell ref="A3:F3"/>
    <mergeCell ref="B7:B38"/>
    <mergeCell ref="B39:B58"/>
    <mergeCell ref="A1:G1"/>
    <mergeCell ref="A2:G2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O57" sqref="O57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0.5703125" style="41" bestFit="1" customWidth="1"/>
    <col min="7" max="7" width="10.5703125" style="65" bestFit="1" customWidth="1"/>
    <col min="8" max="8" width="10.42578125" style="41" customWidth="1"/>
    <col min="9" max="9" width="11" style="41" customWidth="1"/>
    <col min="10" max="10" width="10.5703125" style="41" customWidth="1"/>
    <col min="11" max="15" width="11.140625" style="41" customWidth="1"/>
    <col min="16" max="16" width="11.42578125" bestFit="1" customWidth="1"/>
    <col min="17" max="17" width="12.85546875" bestFit="1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</row>
    <row r="2" spans="1:17">
      <c r="A2" s="507" t="s">
        <v>139</v>
      </c>
      <c r="B2" s="507"/>
      <c r="C2" s="507"/>
      <c r="D2" s="507"/>
      <c r="E2" s="507"/>
      <c r="F2" s="507"/>
      <c r="G2" s="507"/>
    </row>
    <row r="3" spans="1:17">
      <c r="A3" s="508" t="s">
        <v>145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62" t="s">
        <v>143</v>
      </c>
      <c r="G5" s="576" t="s">
        <v>169</v>
      </c>
      <c r="H5" s="562" t="s">
        <v>170</v>
      </c>
      <c r="I5" s="562" t="s">
        <v>175</v>
      </c>
      <c r="J5" s="562" t="s">
        <v>233</v>
      </c>
      <c r="K5" s="563" t="s">
        <v>241</v>
      </c>
      <c r="L5" s="563" t="s">
        <v>246</v>
      </c>
      <c r="M5" s="563" t="s">
        <v>262</v>
      </c>
      <c r="N5" s="563" t="s">
        <v>277</v>
      </c>
      <c r="O5" s="563" t="s">
        <v>404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19" t="s">
        <v>138</v>
      </c>
      <c r="F6" s="563"/>
      <c r="G6" s="577"/>
      <c r="H6" s="563"/>
      <c r="I6" s="563"/>
      <c r="J6" s="563"/>
      <c r="K6" s="575"/>
      <c r="L6" s="575"/>
      <c r="M6" s="575"/>
      <c r="N6" s="575"/>
      <c r="O6" s="575"/>
      <c r="P6" s="59" t="s">
        <v>152</v>
      </c>
      <c r="Q6" s="59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22" t="s">
        <v>4</v>
      </c>
      <c r="F7" s="235">
        <v>6.99</v>
      </c>
      <c r="G7" s="236">
        <v>5.49</v>
      </c>
      <c r="H7" s="237">
        <v>6.99</v>
      </c>
      <c r="I7" s="237">
        <v>6.99</v>
      </c>
      <c r="J7" s="232">
        <v>7.99</v>
      </c>
      <c r="K7" s="215">
        <v>7.99</v>
      </c>
      <c r="L7" s="215">
        <v>7.99</v>
      </c>
      <c r="M7" s="191">
        <v>9.2899999999999991</v>
      </c>
      <c r="N7" s="325">
        <v>9.2899999999999991</v>
      </c>
      <c r="O7" s="396">
        <v>9.2899999999999991</v>
      </c>
      <c r="P7" s="238">
        <f>O7*100/N7-100</f>
        <v>0</v>
      </c>
      <c r="Q7" s="239">
        <f>O7*100/F7-100</f>
        <v>32.904148783977092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23" t="s">
        <v>6</v>
      </c>
      <c r="F8" s="235">
        <v>6.59</v>
      </c>
      <c r="G8" s="236">
        <v>6.59</v>
      </c>
      <c r="H8" s="240">
        <v>6.59</v>
      </c>
      <c r="I8" s="240">
        <v>6.59</v>
      </c>
      <c r="J8" s="217">
        <v>8.2899999999999991</v>
      </c>
      <c r="K8" s="217">
        <v>8.2899999999999991</v>
      </c>
      <c r="L8" s="217">
        <v>8.99</v>
      </c>
      <c r="M8" s="192">
        <v>7.99</v>
      </c>
      <c r="N8" s="307">
        <v>9.2899999999999991</v>
      </c>
      <c r="O8" s="402">
        <v>9.4499999999999993</v>
      </c>
      <c r="P8" s="238">
        <f t="shared" ref="P8:P63" si="0">O8*100/N8-100</f>
        <v>1.7222820236813732</v>
      </c>
      <c r="Q8" s="239">
        <f t="shared" ref="Q8:Q63" si="1">O8*100/F8-100</f>
        <v>43.39908952959027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23" t="s">
        <v>9</v>
      </c>
      <c r="F9" s="235">
        <v>16.75</v>
      </c>
      <c r="G9" s="236">
        <v>18.89</v>
      </c>
      <c r="H9" s="237">
        <v>17.989999999999998</v>
      </c>
      <c r="I9" s="237">
        <v>17.989999999999998</v>
      </c>
      <c r="J9" s="223">
        <v>17.989999999999998</v>
      </c>
      <c r="K9" s="217">
        <v>17.989999999999998</v>
      </c>
      <c r="L9" s="223">
        <v>17.989999999999998</v>
      </c>
      <c r="M9" s="192">
        <v>16.75</v>
      </c>
      <c r="N9" s="307">
        <v>16.75</v>
      </c>
      <c r="O9" s="402">
        <v>17.39</v>
      </c>
      <c r="P9" s="238">
        <f t="shared" si="0"/>
        <v>3.8208955223880565</v>
      </c>
      <c r="Q9" s="239">
        <f t="shared" si="1"/>
        <v>3.8208955223880565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23" t="s">
        <v>9</v>
      </c>
      <c r="F10" s="235">
        <v>19.989999999999998</v>
      </c>
      <c r="G10" s="236">
        <v>18.75</v>
      </c>
      <c r="H10" s="237">
        <v>3.75</v>
      </c>
      <c r="I10" s="237">
        <v>3.75</v>
      </c>
      <c r="J10" s="217">
        <v>18.75</v>
      </c>
      <c r="K10" s="217">
        <v>19.45</v>
      </c>
      <c r="L10" s="217">
        <v>17.489999999999998</v>
      </c>
      <c r="M10" s="208">
        <v>24.75</v>
      </c>
      <c r="N10" s="307">
        <v>20.95</v>
      </c>
      <c r="O10" s="402">
        <v>17.98</v>
      </c>
      <c r="P10" s="238">
        <f t="shared" si="0"/>
        <v>-14.176610978520287</v>
      </c>
      <c r="Q10" s="239">
        <f t="shared" si="1"/>
        <v>-10.055027513756869</v>
      </c>
    </row>
    <row r="11" spans="1:17" ht="16.5" thickBot="1">
      <c r="A11">
        <v>5</v>
      </c>
      <c r="B11" s="430"/>
      <c r="C11" s="13" t="s">
        <v>17</v>
      </c>
      <c r="D11" s="14" t="s">
        <v>19</v>
      </c>
      <c r="E11" s="23" t="s">
        <v>9</v>
      </c>
      <c r="F11" s="53">
        <v>18.989999999999998</v>
      </c>
      <c r="G11" s="241">
        <v>18.45</v>
      </c>
      <c r="H11" s="237">
        <v>2.69</v>
      </c>
      <c r="I11" s="237">
        <v>2.69</v>
      </c>
      <c r="J11" s="122">
        <v>15.99</v>
      </c>
      <c r="K11" s="223">
        <v>18.75</v>
      </c>
      <c r="L11" s="217">
        <v>18.489999999999998</v>
      </c>
      <c r="M11" s="189">
        <v>21.95</v>
      </c>
      <c r="N11" s="316">
        <v>21.95</v>
      </c>
      <c r="O11" s="403">
        <v>22.35</v>
      </c>
      <c r="P11" s="238">
        <f t="shared" si="0"/>
        <v>1.8223234624145874</v>
      </c>
      <c r="Q11" s="239">
        <f t="shared" si="1"/>
        <v>17.693522906793063</v>
      </c>
    </row>
    <row r="12" spans="1:17" ht="15.75" thickBot="1">
      <c r="A12">
        <v>6</v>
      </c>
      <c r="B12" s="430"/>
      <c r="C12" s="13" t="s">
        <v>20</v>
      </c>
      <c r="D12" s="14" t="s">
        <v>21</v>
      </c>
      <c r="E12" s="23" t="s">
        <v>9</v>
      </c>
      <c r="F12" s="242">
        <v>21.95</v>
      </c>
      <c r="G12" s="241">
        <v>21.95</v>
      </c>
      <c r="H12" s="237">
        <v>15.29</v>
      </c>
      <c r="I12" s="237">
        <v>15.29</v>
      </c>
      <c r="J12" s="77">
        <v>23.95</v>
      </c>
      <c r="K12" s="217">
        <v>17.98</v>
      </c>
      <c r="L12" s="217">
        <v>23.95</v>
      </c>
      <c r="M12" s="217">
        <v>23.95</v>
      </c>
      <c r="N12" s="217">
        <v>23.95</v>
      </c>
      <c r="O12" s="168">
        <v>27.75</v>
      </c>
      <c r="P12" s="238">
        <f t="shared" si="0"/>
        <v>15.866388308977037</v>
      </c>
      <c r="Q12" s="239">
        <f t="shared" si="1"/>
        <v>26.423690205011397</v>
      </c>
    </row>
    <row r="13" spans="1:17" ht="16.5" thickBot="1">
      <c r="A13">
        <v>7</v>
      </c>
      <c r="B13" s="430"/>
      <c r="C13" s="13" t="s">
        <v>22</v>
      </c>
      <c r="D13" s="14" t="s">
        <v>23</v>
      </c>
      <c r="E13" s="23" t="s">
        <v>9</v>
      </c>
      <c r="F13" s="235">
        <v>26.49</v>
      </c>
      <c r="G13" s="243">
        <v>26.49</v>
      </c>
      <c r="H13" s="244">
        <v>26.49</v>
      </c>
      <c r="I13" s="244">
        <v>26.49</v>
      </c>
      <c r="J13" s="217">
        <v>26.65</v>
      </c>
      <c r="K13" s="223">
        <v>26.25</v>
      </c>
      <c r="L13" s="225">
        <v>23.99</v>
      </c>
      <c r="M13" s="192">
        <v>27.75</v>
      </c>
      <c r="N13" s="316">
        <v>27.75</v>
      </c>
      <c r="O13" s="402">
        <v>27.75</v>
      </c>
      <c r="P13" s="238">
        <f t="shared" si="0"/>
        <v>0</v>
      </c>
      <c r="Q13" s="239">
        <f t="shared" si="1"/>
        <v>4.7565118912797288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23" t="s">
        <v>9</v>
      </c>
      <c r="F14" s="235">
        <v>19.899999999999999</v>
      </c>
      <c r="G14" s="236">
        <v>23.49</v>
      </c>
      <c r="H14" s="237">
        <v>15.75</v>
      </c>
      <c r="I14" s="237">
        <v>15.75</v>
      </c>
      <c r="J14" s="223">
        <v>25.75</v>
      </c>
      <c r="K14" s="223">
        <v>25.75</v>
      </c>
      <c r="L14" s="217">
        <v>23.45</v>
      </c>
      <c r="M14" s="192">
        <v>26.59</v>
      </c>
      <c r="N14" s="307">
        <v>26.59</v>
      </c>
      <c r="O14" s="307">
        <v>26.59</v>
      </c>
      <c r="P14" s="238">
        <f t="shared" si="0"/>
        <v>0</v>
      </c>
      <c r="Q14" s="239">
        <f t="shared" si="1"/>
        <v>33.618090452261328</v>
      </c>
    </row>
    <row r="15" spans="1:17" ht="16.5" thickBot="1">
      <c r="A15">
        <v>9</v>
      </c>
      <c r="B15" s="430"/>
      <c r="C15" s="13" t="s">
        <v>22</v>
      </c>
      <c r="D15" s="14" t="s">
        <v>25</v>
      </c>
      <c r="E15" s="23" t="s">
        <v>9</v>
      </c>
      <c r="F15" s="235">
        <v>28.45</v>
      </c>
      <c r="G15" s="236">
        <v>27.9</v>
      </c>
      <c r="H15" s="237">
        <v>13.99</v>
      </c>
      <c r="I15" s="237">
        <v>13.99</v>
      </c>
      <c r="J15" s="217">
        <v>32.950000000000003</v>
      </c>
      <c r="K15" s="217">
        <v>32.950000000000003</v>
      </c>
      <c r="L15" s="217">
        <v>29.9</v>
      </c>
      <c r="M15" s="192">
        <v>29.95</v>
      </c>
      <c r="N15" s="307">
        <v>29.95</v>
      </c>
      <c r="O15" s="307">
        <v>29.95</v>
      </c>
      <c r="P15" s="238">
        <f t="shared" si="0"/>
        <v>0</v>
      </c>
      <c r="Q15" s="239">
        <f t="shared" si="1"/>
        <v>5.2724077328646786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23" t="s">
        <v>4</v>
      </c>
      <c r="F16" s="235">
        <v>5.85</v>
      </c>
      <c r="G16" s="236">
        <v>5.85</v>
      </c>
      <c r="H16" s="236">
        <v>5.85</v>
      </c>
      <c r="I16" s="236">
        <v>5.85</v>
      </c>
      <c r="J16" s="218">
        <v>3.19</v>
      </c>
      <c r="K16" s="217">
        <v>6.59</v>
      </c>
      <c r="L16" s="217">
        <v>6.59</v>
      </c>
      <c r="M16" s="217">
        <v>6.59</v>
      </c>
      <c r="N16" s="325">
        <v>7.49</v>
      </c>
      <c r="O16" s="402">
        <v>7.49</v>
      </c>
      <c r="P16" s="238">
        <f t="shared" si="0"/>
        <v>0</v>
      </c>
      <c r="Q16" s="239">
        <f t="shared" si="1"/>
        <v>28.034188034188048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23" t="s">
        <v>6</v>
      </c>
      <c r="F17" s="235">
        <v>5.29</v>
      </c>
      <c r="G17" s="236">
        <v>5.29</v>
      </c>
      <c r="H17" s="237">
        <v>23.59</v>
      </c>
      <c r="I17" s="237">
        <v>23.59</v>
      </c>
      <c r="J17" s="217">
        <v>5.69</v>
      </c>
      <c r="K17" s="217">
        <v>5.69</v>
      </c>
      <c r="L17" s="217">
        <v>5.98</v>
      </c>
      <c r="M17" s="208">
        <v>6.89</v>
      </c>
      <c r="N17" s="307">
        <v>6.89</v>
      </c>
      <c r="O17" s="402">
        <v>6.89</v>
      </c>
      <c r="P17" s="238">
        <f t="shared" si="0"/>
        <v>0</v>
      </c>
      <c r="Q17" s="239">
        <f t="shared" si="1"/>
        <v>30.24574669187146</v>
      </c>
    </row>
    <row r="18" spans="1:17" ht="15.75" thickBot="1">
      <c r="A18">
        <v>12</v>
      </c>
      <c r="B18" s="430"/>
      <c r="C18" s="13" t="s">
        <v>29</v>
      </c>
      <c r="D18" s="14" t="s">
        <v>30</v>
      </c>
      <c r="E18" s="23" t="s">
        <v>31</v>
      </c>
      <c r="F18" s="237">
        <v>22.59</v>
      </c>
      <c r="G18" s="237">
        <v>22.59</v>
      </c>
      <c r="H18" s="237">
        <v>22.59</v>
      </c>
      <c r="I18" s="237">
        <v>22.59</v>
      </c>
      <c r="J18" s="237">
        <v>22.59</v>
      </c>
      <c r="K18" s="237">
        <v>22.59</v>
      </c>
      <c r="L18" s="237">
        <v>22.59</v>
      </c>
      <c r="M18" s="237">
        <v>22.59</v>
      </c>
      <c r="N18" s="237">
        <v>22.59</v>
      </c>
      <c r="O18" s="237">
        <v>22.59</v>
      </c>
      <c r="P18" s="238">
        <f t="shared" si="0"/>
        <v>0</v>
      </c>
      <c r="Q18" s="239">
        <f t="shared" si="1"/>
        <v>0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23" t="s">
        <v>31</v>
      </c>
      <c r="F19" s="235">
        <v>12.75</v>
      </c>
      <c r="G19" s="236">
        <v>14.75</v>
      </c>
      <c r="H19" s="237">
        <v>28.95</v>
      </c>
      <c r="I19" s="237">
        <v>28.95</v>
      </c>
      <c r="J19" s="217">
        <v>18.25</v>
      </c>
      <c r="K19" s="217">
        <v>17.989999999999998</v>
      </c>
      <c r="L19" s="217">
        <v>17.989999999999998</v>
      </c>
      <c r="M19" s="193">
        <v>11.75</v>
      </c>
      <c r="N19" s="307">
        <v>17.75</v>
      </c>
      <c r="O19" s="402">
        <v>17.75</v>
      </c>
      <c r="P19" s="238">
        <f t="shared" si="0"/>
        <v>0</v>
      </c>
      <c r="Q19" s="239">
        <f t="shared" si="1"/>
        <v>39.215686274509807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23" t="s">
        <v>31</v>
      </c>
      <c r="F20" s="235">
        <v>11.59</v>
      </c>
      <c r="G20" s="236">
        <v>14.29</v>
      </c>
      <c r="H20" s="236">
        <v>14.29</v>
      </c>
      <c r="I20" s="236">
        <v>14.29</v>
      </c>
      <c r="J20" s="236">
        <v>14.29</v>
      </c>
      <c r="K20" s="217">
        <v>19.45</v>
      </c>
      <c r="L20" s="217">
        <v>19.45</v>
      </c>
      <c r="M20" s="208">
        <v>17.989999999999998</v>
      </c>
      <c r="N20" s="307">
        <v>17.989999999999998</v>
      </c>
      <c r="O20" s="402">
        <v>17.989999999999998</v>
      </c>
      <c r="P20" s="238">
        <f t="shared" si="0"/>
        <v>0</v>
      </c>
      <c r="Q20" s="239">
        <f t="shared" si="1"/>
        <v>55.220017256255375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23" t="s">
        <v>105</v>
      </c>
      <c r="F21" s="235">
        <v>3.29</v>
      </c>
      <c r="G21" s="236">
        <v>2.99</v>
      </c>
      <c r="H21" s="237">
        <v>5.69</v>
      </c>
      <c r="I21" s="237">
        <v>5.69</v>
      </c>
      <c r="J21" s="237">
        <v>5.69</v>
      </c>
      <c r="K21" s="217">
        <v>3.49</v>
      </c>
      <c r="L21" s="217">
        <v>3.89</v>
      </c>
      <c r="M21" s="217">
        <v>3.89</v>
      </c>
      <c r="N21" s="307">
        <v>3.98</v>
      </c>
      <c r="O21" s="402">
        <v>3.98</v>
      </c>
      <c r="P21" s="238">
        <f t="shared" si="0"/>
        <v>0</v>
      </c>
      <c r="Q21" s="239">
        <f t="shared" si="1"/>
        <v>20.972644376899694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23" t="s">
        <v>106</v>
      </c>
      <c r="F22" s="235">
        <v>4.59</v>
      </c>
      <c r="G22" s="236">
        <v>4.59</v>
      </c>
      <c r="H22" s="240">
        <v>4.59</v>
      </c>
      <c r="I22" s="240">
        <v>4.59</v>
      </c>
      <c r="J22" s="217">
        <v>4.99</v>
      </c>
      <c r="K22" s="217">
        <v>4.99</v>
      </c>
      <c r="L22" s="217">
        <v>5.45</v>
      </c>
      <c r="M22" s="348">
        <v>5.29</v>
      </c>
      <c r="N22" s="307">
        <v>6.49</v>
      </c>
      <c r="O22" s="402">
        <v>6.49</v>
      </c>
      <c r="P22" s="238">
        <f t="shared" si="0"/>
        <v>0</v>
      </c>
      <c r="Q22" s="239">
        <f t="shared" si="1"/>
        <v>41.394335511982575</v>
      </c>
    </row>
    <row r="23" spans="1:17" ht="15.75" thickBot="1">
      <c r="A23">
        <v>17</v>
      </c>
      <c r="B23" s="430"/>
      <c r="C23" s="13" t="s">
        <v>46</v>
      </c>
      <c r="D23" s="14" t="s">
        <v>21</v>
      </c>
      <c r="E23" s="23" t="s">
        <v>31</v>
      </c>
      <c r="F23" s="235">
        <v>4.45</v>
      </c>
      <c r="G23" s="243">
        <v>4.45</v>
      </c>
      <c r="H23" s="243">
        <v>4.45</v>
      </c>
      <c r="I23" s="243">
        <v>4.45</v>
      </c>
      <c r="J23" s="217">
        <v>4.45</v>
      </c>
      <c r="K23" s="218">
        <v>4.45</v>
      </c>
      <c r="L23" s="218">
        <v>4.45</v>
      </c>
      <c r="M23" s="168">
        <v>4.45</v>
      </c>
      <c r="N23" s="168">
        <v>4.45</v>
      </c>
      <c r="O23" s="168">
        <v>4.45</v>
      </c>
      <c r="P23" s="238">
        <f t="shared" si="0"/>
        <v>0</v>
      </c>
      <c r="Q23" s="239">
        <f t="shared" si="1"/>
        <v>0</v>
      </c>
    </row>
    <row r="24" spans="1:17" ht="16.5" thickBot="1">
      <c r="A24">
        <v>18</v>
      </c>
      <c r="B24" s="430"/>
      <c r="C24" s="13" t="s">
        <v>47</v>
      </c>
      <c r="D24" s="14" t="s">
        <v>48</v>
      </c>
      <c r="E24" s="23" t="s">
        <v>49</v>
      </c>
      <c r="F24" s="53">
        <v>5.39</v>
      </c>
      <c r="G24" s="241">
        <v>5.39</v>
      </c>
      <c r="H24" s="245">
        <v>5.39</v>
      </c>
      <c r="I24" s="245">
        <v>5.39</v>
      </c>
      <c r="J24" s="77">
        <v>6.85</v>
      </c>
      <c r="K24" s="223">
        <v>7.45</v>
      </c>
      <c r="L24" s="217">
        <v>6.85</v>
      </c>
      <c r="M24" s="168">
        <v>7.99</v>
      </c>
      <c r="N24" s="307">
        <v>7.99</v>
      </c>
      <c r="O24" s="307">
        <v>7.99</v>
      </c>
      <c r="P24" s="238">
        <f t="shared" si="0"/>
        <v>0</v>
      </c>
      <c r="Q24" s="239">
        <f t="shared" si="1"/>
        <v>48.237476808905399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23" t="s">
        <v>9</v>
      </c>
      <c r="F25" s="235">
        <v>16.45</v>
      </c>
      <c r="G25" s="236">
        <v>16.45</v>
      </c>
      <c r="H25" s="237">
        <v>3.29</v>
      </c>
      <c r="I25" s="237">
        <v>3.29</v>
      </c>
      <c r="J25" s="217">
        <v>19.45</v>
      </c>
      <c r="K25" s="217">
        <v>22.45</v>
      </c>
      <c r="L25" s="217">
        <v>22.45</v>
      </c>
      <c r="M25" s="192">
        <v>21.95</v>
      </c>
      <c r="N25" s="307">
        <v>18.95</v>
      </c>
      <c r="O25" s="402">
        <v>21.45</v>
      </c>
      <c r="P25" s="238">
        <f t="shared" si="0"/>
        <v>13.19261213720317</v>
      </c>
      <c r="Q25" s="239">
        <f t="shared" si="1"/>
        <v>30.3951367781155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23" t="s">
        <v>49</v>
      </c>
      <c r="F26" s="235">
        <v>7.75</v>
      </c>
      <c r="G26" s="241">
        <v>7.75</v>
      </c>
      <c r="H26" s="237">
        <v>4.59</v>
      </c>
      <c r="I26" s="237">
        <v>4.59</v>
      </c>
      <c r="J26" s="77">
        <v>10.45</v>
      </c>
      <c r="K26" s="217">
        <v>11.29</v>
      </c>
      <c r="L26" s="217">
        <v>10.75</v>
      </c>
      <c r="M26" s="168">
        <v>9.99</v>
      </c>
      <c r="N26" s="307">
        <v>9.49</v>
      </c>
      <c r="O26" s="168">
        <v>8.59</v>
      </c>
      <c r="P26" s="238">
        <f t="shared" si="0"/>
        <v>-9.4836670179135893</v>
      </c>
      <c r="Q26" s="239">
        <f t="shared" si="1"/>
        <v>10.838709677419359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23" t="s">
        <v>49</v>
      </c>
      <c r="F27" s="237"/>
      <c r="G27" s="246"/>
      <c r="H27" s="237"/>
      <c r="I27" s="237"/>
      <c r="J27" s="217"/>
      <c r="K27" s="217"/>
      <c r="L27" s="217"/>
      <c r="M27" s="192"/>
      <c r="N27" s="307"/>
      <c r="O27" s="402"/>
      <c r="P27" s="238"/>
      <c r="Q27" s="239"/>
    </row>
    <row r="28" spans="1:17" ht="16.5" thickBot="1">
      <c r="A28">
        <v>22</v>
      </c>
      <c r="B28" s="430"/>
      <c r="C28" s="13" t="s">
        <v>52</v>
      </c>
      <c r="D28" s="14" t="s">
        <v>8</v>
      </c>
      <c r="E28" s="23" t="s">
        <v>49</v>
      </c>
      <c r="F28" s="235">
        <v>7.45</v>
      </c>
      <c r="G28" s="236">
        <v>7.15</v>
      </c>
      <c r="H28" s="237">
        <v>5.39</v>
      </c>
      <c r="I28" s="237">
        <v>5.39</v>
      </c>
      <c r="J28" s="223">
        <v>9.75</v>
      </c>
      <c r="K28" s="223">
        <v>10.85</v>
      </c>
      <c r="L28" s="217">
        <v>7.99</v>
      </c>
      <c r="M28" s="192">
        <v>8.99</v>
      </c>
      <c r="N28" s="307">
        <v>7.99</v>
      </c>
      <c r="O28" s="402">
        <v>7.69</v>
      </c>
      <c r="P28" s="238">
        <f t="shared" si="0"/>
        <v>-3.7546933667083948</v>
      </c>
      <c r="Q28" s="239">
        <f t="shared" si="1"/>
        <v>3.2214765100671059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23" t="s">
        <v>12</v>
      </c>
      <c r="F29" s="235">
        <v>3.69</v>
      </c>
      <c r="G29" s="236">
        <v>3.49</v>
      </c>
      <c r="H29" s="237">
        <v>16.489999999999998</v>
      </c>
      <c r="I29" s="237">
        <v>16.489999999999998</v>
      </c>
      <c r="J29" s="217">
        <v>4.8499999999999996</v>
      </c>
      <c r="K29" s="217">
        <v>4.8499999999999996</v>
      </c>
      <c r="L29" s="217">
        <v>6.29</v>
      </c>
      <c r="M29" s="192">
        <v>4.8899999999999997</v>
      </c>
      <c r="N29" s="307">
        <v>4.6900000000000004</v>
      </c>
      <c r="O29" s="402">
        <v>4.79</v>
      </c>
      <c r="P29" s="238">
        <f t="shared" si="0"/>
        <v>2.1321961620468954</v>
      </c>
      <c r="Q29" s="239">
        <f t="shared" si="1"/>
        <v>29.810298102981022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23" t="s">
        <v>12</v>
      </c>
      <c r="F30" s="235">
        <v>3.45</v>
      </c>
      <c r="G30" s="241">
        <v>3.43</v>
      </c>
      <c r="H30" s="237">
        <v>8.4499999999999993</v>
      </c>
      <c r="I30" s="237">
        <v>8.4499999999999993</v>
      </c>
      <c r="J30" s="77">
        <v>4.29</v>
      </c>
      <c r="K30" s="217">
        <v>4.6500000000000004</v>
      </c>
      <c r="L30" s="223">
        <v>6.29</v>
      </c>
      <c r="M30" s="168">
        <v>4.79</v>
      </c>
      <c r="N30" s="307">
        <v>4.6900000000000004</v>
      </c>
      <c r="O30" s="168">
        <v>4.29</v>
      </c>
      <c r="P30" s="238">
        <f t="shared" si="0"/>
        <v>-8.5287846481876386</v>
      </c>
      <c r="Q30" s="239">
        <f t="shared" si="1"/>
        <v>24.347826086956516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23" t="s">
        <v>31</v>
      </c>
      <c r="F31" s="235">
        <v>2.69</v>
      </c>
      <c r="G31" s="236">
        <v>2.59</v>
      </c>
      <c r="H31" s="240">
        <v>2.59</v>
      </c>
      <c r="I31" s="240">
        <v>2.59</v>
      </c>
      <c r="J31" s="217">
        <v>2.69</v>
      </c>
      <c r="K31" s="217">
        <v>2.99</v>
      </c>
      <c r="L31" s="223">
        <v>3.99</v>
      </c>
      <c r="M31" s="192">
        <v>3.65</v>
      </c>
      <c r="N31" s="307">
        <v>3.78</v>
      </c>
      <c r="O31" s="402">
        <v>3.65</v>
      </c>
      <c r="P31" s="238">
        <f t="shared" si="0"/>
        <v>-3.4391534391534293</v>
      </c>
      <c r="Q31" s="239">
        <f t="shared" si="1"/>
        <v>35.68773234200745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23" t="s">
        <v>69</v>
      </c>
      <c r="F32" s="235">
        <v>3.29</v>
      </c>
      <c r="G32" s="236">
        <v>3.45</v>
      </c>
      <c r="H32" s="237">
        <v>8.25</v>
      </c>
      <c r="I32" s="237">
        <v>8.25</v>
      </c>
      <c r="J32" s="217">
        <v>3.99</v>
      </c>
      <c r="K32" s="223">
        <v>4.29</v>
      </c>
      <c r="L32" s="223">
        <v>4.29</v>
      </c>
      <c r="M32" s="193">
        <v>3.78</v>
      </c>
      <c r="N32" s="307">
        <v>3.78</v>
      </c>
      <c r="O32" s="402">
        <v>3.65</v>
      </c>
      <c r="P32" s="238">
        <f t="shared" si="0"/>
        <v>-3.4391534391534293</v>
      </c>
      <c r="Q32" s="239">
        <f t="shared" si="1"/>
        <v>10.942249240121583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23" t="s">
        <v>105</v>
      </c>
      <c r="F33" s="235">
        <v>2.99</v>
      </c>
      <c r="G33" s="241">
        <v>2.99</v>
      </c>
      <c r="H33" s="237">
        <v>3.69</v>
      </c>
      <c r="I33" s="237">
        <v>3.69</v>
      </c>
      <c r="J33" s="129">
        <v>3.75</v>
      </c>
      <c r="K33" s="217">
        <v>3.75</v>
      </c>
      <c r="L33" s="217">
        <v>3.75</v>
      </c>
      <c r="M33" s="217">
        <v>3.75</v>
      </c>
      <c r="N33" s="307">
        <v>4.99</v>
      </c>
      <c r="O33" s="403">
        <v>4.79</v>
      </c>
      <c r="P33" s="238">
        <f t="shared" si="0"/>
        <v>-4.008016032064134</v>
      </c>
      <c r="Q33" s="239">
        <f t="shared" si="1"/>
        <v>60.200668896321048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23" t="s">
        <v>74</v>
      </c>
      <c r="F34" s="53">
        <v>8.99</v>
      </c>
      <c r="G34" s="236">
        <v>8.99</v>
      </c>
      <c r="H34" s="237">
        <v>3.65</v>
      </c>
      <c r="I34" s="237">
        <v>3.65</v>
      </c>
      <c r="J34" s="217">
        <v>9.75</v>
      </c>
      <c r="K34" s="223">
        <v>11.29</v>
      </c>
      <c r="L34" s="223">
        <v>11.29</v>
      </c>
      <c r="M34" s="192">
        <v>7.99</v>
      </c>
      <c r="N34" s="325">
        <v>7.99</v>
      </c>
      <c r="O34" s="402">
        <v>5.89</v>
      </c>
      <c r="P34" s="238">
        <f t="shared" si="0"/>
        <v>-26.282853566958707</v>
      </c>
      <c r="Q34" s="239">
        <f t="shared" si="1"/>
        <v>-34.482758620689651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23" t="s">
        <v>74</v>
      </c>
      <c r="F35" s="235">
        <v>7.98</v>
      </c>
      <c r="G35" s="236">
        <v>7.99</v>
      </c>
      <c r="H35" s="237">
        <v>2.69</v>
      </c>
      <c r="I35" s="237">
        <v>2.69</v>
      </c>
      <c r="J35" s="217">
        <v>8.99</v>
      </c>
      <c r="K35" s="217">
        <v>9.39</v>
      </c>
      <c r="L35" s="217">
        <v>8.99</v>
      </c>
      <c r="M35" s="192">
        <v>6.49</v>
      </c>
      <c r="N35" s="316">
        <v>4.99</v>
      </c>
      <c r="O35" s="402">
        <v>4.49</v>
      </c>
      <c r="P35" s="238">
        <f t="shared" si="0"/>
        <v>-10.020040080160328</v>
      </c>
      <c r="Q35" s="239">
        <f t="shared" si="1"/>
        <v>-43.734335839598998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23" t="s">
        <v>82</v>
      </c>
      <c r="F36" s="235">
        <v>1.39</v>
      </c>
      <c r="G36" s="236">
        <v>1.39</v>
      </c>
      <c r="H36" s="237">
        <v>3.45</v>
      </c>
      <c r="I36" s="237">
        <v>3.45</v>
      </c>
      <c r="J36" s="217">
        <v>1.49</v>
      </c>
      <c r="K36" s="217">
        <v>1.89</v>
      </c>
      <c r="L36" s="217">
        <v>1.39</v>
      </c>
      <c r="M36" s="192">
        <v>1.59</v>
      </c>
      <c r="N36" s="316">
        <v>1.59</v>
      </c>
      <c r="O36" s="402">
        <v>4.45</v>
      </c>
      <c r="P36" s="238">
        <f t="shared" si="0"/>
        <v>179.87421383647796</v>
      </c>
      <c r="Q36" s="239">
        <f t="shared" si="1"/>
        <v>220.14388489208636</v>
      </c>
    </row>
    <row r="37" spans="1:17" ht="15.75" thickBot="1">
      <c r="A37">
        <v>31</v>
      </c>
      <c r="B37" s="430"/>
      <c r="C37" s="13" t="s">
        <v>89</v>
      </c>
      <c r="D37" s="14" t="s">
        <v>90</v>
      </c>
      <c r="E37" s="23" t="s">
        <v>91</v>
      </c>
      <c r="F37" s="235">
        <v>5.29</v>
      </c>
      <c r="G37" s="236">
        <v>5.29</v>
      </c>
      <c r="H37" s="237">
        <v>3.29</v>
      </c>
      <c r="I37" s="237">
        <v>3.29</v>
      </c>
      <c r="J37" s="217">
        <v>5.29</v>
      </c>
      <c r="K37" s="217">
        <v>5.29</v>
      </c>
      <c r="L37" s="217">
        <v>5.75</v>
      </c>
      <c r="M37" s="217">
        <v>5.75</v>
      </c>
      <c r="N37" s="217">
        <v>5.75</v>
      </c>
      <c r="O37" s="402">
        <v>5.8</v>
      </c>
      <c r="P37" s="238">
        <f t="shared" si="0"/>
        <v>0.86956521739129755</v>
      </c>
      <c r="Q37" s="239">
        <f t="shared" si="1"/>
        <v>9.6408317580340253</v>
      </c>
    </row>
    <row r="38" spans="1:17" ht="16.5" thickBot="1">
      <c r="A38">
        <v>32</v>
      </c>
      <c r="B38" s="431"/>
      <c r="C38" s="13" t="s">
        <v>92</v>
      </c>
      <c r="D38" s="14" t="s">
        <v>93</v>
      </c>
      <c r="E38" s="23" t="s">
        <v>94</v>
      </c>
      <c r="F38" s="235">
        <v>4.59</v>
      </c>
      <c r="G38" s="236">
        <v>4.59</v>
      </c>
      <c r="H38" s="240">
        <v>4.59</v>
      </c>
      <c r="I38" s="240">
        <v>4.59</v>
      </c>
      <c r="J38" s="234">
        <v>4.59</v>
      </c>
      <c r="K38" s="234">
        <v>4.59</v>
      </c>
      <c r="L38" s="247">
        <v>5.89</v>
      </c>
      <c r="M38" s="195">
        <v>5.89</v>
      </c>
      <c r="N38" s="307">
        <v>5.88</v>
      </c>
      <c r="O38" s="404">
        <v>6.75</v>
      </c>
      <c r="P38" s="238">
        <f t="shared" si="0"/>
        <v>14.795918367346943</v>
      </c>
      <c r="Q38" s="239">
        <f t="shared" si="1"/>
        <v>47.058823529411768</v>
      </c>
    </row>
    <row r="39" spans="1:17" ht="16.5" thickBot="1">
      <c r="A39">
        <v>33</v>
      </c>
      <c r="B39" s="429" t="s">
        <v>225</v>
      </c>
      <c r="C39" s="13" t="s">
        <v>10</v>
      </c>
      <c r="D39" s="14" t="s">
        <v>11</v>
      </c>
      <c r="E39" s="23" t="s">
        <v>12</v>
      </c>
      <c r="F39" s="235">
        <v>3.75</v>
      </c>
      <c r="G39" s="236">
        <v>3.75</v>
      </c>
      <c r="H39" s="237">
        <v>8.2899999999999991</v>
      </c>
      <c r="I39" s="237">
        <v>8.2899999999999991</v>
      </c>
      <c r="J39" s="217">
        <v>3.69</v>
      </c>
      <c r="K39" s="217">
        <v>3.69</v>
      </c>
      <c r="L39" s="218">
        <v>2.89</v>
      </c>
      <c r="M39" s="193">
        <v>3.75</v>
      </c>
      <c r="N39" s="307">
        <v>3.89</v>
      </c>
      <c r="O39" s="307">
        <v>3.89</v>
      </c>
      <c r="P39" s="238">
        <f t="shared" si="0"/>
        <v>0</v>
      </c>
      <c r="Q39" s="239">
        <f t="shared" si="1"/>
        <v>3.7333333333333343</v>
      </c>
    </row>
    <row r="40" spans="1:17" ht="16.5" thickBot="1">
      <c r="A40">
        <v>34</v>
      </c>
      <c r="B40" s="430"/>
      <c r="C40" s="13" t="s">
        <v>10</v>
      </c>
      <c r="D40" s="14" t="s">
        <v>8</v>
      </c>
      <c r="E40" s="23" t="s">
        <v>13</v>
      </c>
      <c r="F40" s="235">
        <v>1.99</v>
      </c>
      <c r="G40" s="241">
        <v>1.99</v>
      </c>
      <c r="H40" s="237">
        <v>1.39</v>
      </c>
      <c r="I40" s="237">
        <v>1.39</v>
      </c>
      <c r="J40" s="77">
        <v>1.99</v>
      </c>
      <c r="K40" s="217">
        <v>1.99</v>
      </c>
      <c r="L40" s="218">
        <v>1.99</v>
      </c>
      <c r="M40" s="192">
        <v>3.75</v>
      </c>
      <c r="N40" s="307">
        <v>3.75</v>
      </c>
      <c r="O40" s="307">
        <v>3.75</v>
      </c>
      <c r="P40" s="238">
        <f t="shared" si="0"/>
        <v>0</v>
      </c>
      <c r="Q40" s="239">
        <f t="shared" si="1"/>
        <v>88.442211055276374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23" t="s">
        <v>103</v>
      </c>
      <c r="F41" s="235">
        <v>14.75</v>
      </c>
      <c r="G41" s="241">
        <v>16.45</v>
      </c>
      <c r="H41" s="241">
        <v>16.45</v>
      </c>
      <c r="I41" s="241">
        <v>16.45</v>
      </c>
      <c r="J41" s="217">
        <v>17.89</v>
      </c>
      <c r="K41" s="217">
        <v>17.89</v>
      </c>
      <c r="L41" s="217">
        <v>17.89</v>
      </c>
      <c r="M41" s="192">
        <v>22.99</v>
      </c>
      <c r="N41" s="307">
        <v>22.99</v>
      </c>
      <c r="O41" s="403">
        <v>26.98</v>
      </c>
      <c r="P41" s="238">
        <f t="shared" si="0"/>
        <v>17.355371900826455</v>
      </c>
      <c r="Q41" s="239">
        <f t="shared" si="1"/>
        <v>82.915254237288138</v>
      </c>
    </row>
    <row r="42" spans="1:17" ht="15.75" thickBot="1">
      <c r="A42">
        <v>36</v>
      </c>
      <c r="B42" s="430"/>
      <c r="C42" s="13" t="s">
        <v>14</v>
      </c>
      <c r="D42" s="14" t="s">
        <v>104</v>
      </c>
      <c r="E42" s="23" t="s">
        <v>103</v>
      </c>
      <c r="F42" s="235">
        <v>6.79</v>
      </c>
      <c r="G42" s="243">
        <v>6.79</v>
      </c>
      <c r="H42" s="237">
        <v>4.59</v>
      </c>
      <c r="I42" s="237">
        <v>4.59</v>
      </c>
      <c r="J42" s="237">
        <v>4.59</v>
      </c>
      <c r="K42" s="237">
        <v>4.59</v>
      </c>
      <c r="L42" s="217">
        <v>8.2899999999999991</v>
      </c>
      <c r="M42" s="217">
        <v>8.2899999999999991</v>
      </c>
      <c r="N42" s="217">
        <v>8.2899999999999991</v>
      </c>
      <c r="O42" s="402">
        <v>8.2899999999999991</v>
      </c>
      <c r="P42" s="238">
        <f t="shared" si="0"/>
        <v>0</v>
      </c>
      <c r="Q42" s="239">
        <f t="shared" si="1"/>
        <v>22.091310751104544</v>
      </c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23" t="s">
        <v>36</v>
      </c>
      <c r="F43" s="235">
        <v>4.49</v>
      </c>
      <c r="G43" s="236">
        <v>4.49</v>
      </c>
      <c r="H43" s="237">
        <v>2.59</v>
      </c>
      <c r="I43" s="237">
        <v>2.59</v>
      </c>
      <c r="J43" s="217">
        <v>2.59</v>
      </c>
      <c r="K43" s="218">
        <v>2.59</v>
      </c>
      <c r="L43" s="217">
        <v>4.99</v>
      </c>
      <c r="M43" s="192">
        <v>3.85</v>
      </c>
      <c r="N43" s="307">
        <v>3.85</v>
      </c>
      <c r="O43" s="402">
        <v>3.45</v>
      </c>
      <c r="P43" s="238">
        <f t="shared" si="0"/>
        <v>-10.389610389610397</v>
      </c>
      <c r="Q43" s="239">
        <f t="shared" si="1"/>
        <v>-23.162583518930958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23" t="s">
        <v>36</v>
      </c>
      <c r="F44" s="235">
        <v>4.25</v>
      </c>
      <c r="G44" s="236">
        <v>3.45</v>
      </c>
      <c r="H44" s="237">
        <v>4.25</v>
      </c>
      <c r="I44" s="237">
        <v>4.25</v>
      </c>
      <c r="J44" s="218">
        <v>3.89</v>
      </c>
      <c r="K44" s="218">
        <v>3.89</v>
      </c>
      <c r="L44" s="218">
        <v>3.89</v>
      </c>
      <c r="M44" s="192">
        <v>4.59</v>
      </c>
      <c r="N44" s="307">
        <v>4.59</v>
      </c>
      <c r="O44" s="402">
        <v>4.59</v>
      </c>
      <c r="P44" s="238">
        <f t="shared" si="0"/>
        <v>0</v>
      </c>
      <c r="Q44" s="239">
        <f t="shared" si="1"/>
        <v>8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23" t="s">
        <v>39</v>
      </c>
      <c r="F45" s="217">
        <v>6.35</v>
      </c>
      <c r="G45" s="217">
        <v>6.35</v>
      </c>
      <c r="H45" s="217">
        <v>6.35</v>
      </c>
      <c r="I45" s="217">
        <v>6.35</v>
      </c>
      <c r="J45" s="217">
        <v>6.35</v>
      </c>
      <c r="K45" s="217">
        <v>6.35</v>
      </c>
      <c r="L45" s="217">
        <v>6.35</v>
      </c>
      <c r="M45" s="193">
        <v>4.8899999999999997</v>
      </c>
      <c r="N45" s="317">
        <v>6.95</v>
      </c>
      <c r="O45" s="402">
        <v>6.95</v>
      </c>
      <c r="P45" s="238">
        <f t="shared" si="0"/>
        <v>0</v>
      </c>
      <c r="Q45" s="239">
        <f t="shared" si="1"/>
        <v>9.4488188976378069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23" t="s">
        <v>39</v>
      </c>
      <c r="F46" s="235">
        <v>3.29</v>
      </c>
      <c r="G46" s="236">
        <v>3.29</v>
      </c>
      <c r="H46" s="237">
        <v>3.29</v>
      </c>
      <c r="I46" s="237">
        <v>3.29</v>
      </c>
      <c r="J46" s="223">
        <v>3.29</v>
      </c>
      <c r="K46" s="223">
        <v>3.29</v>
      </c>
      <c r="L46" s="223">
        <v>3.29</v>
      </c>
      <c r="M46" s="191">
        <v>3.29</v>
      </c>
      <c r="N46" s="307">
        <v>3.49</v>
      </c>
      <c r="O46" s="402">
        <v>3.49</v>
      </c>
      <c r="P46" s="238">
        <f t="shared" si="0"/>
        <v>0</v>
      </c>
      <c r="Q46" s="239">
        <f t="shared" si="1"/>
        <v>6.0790273556230972</v>
      </c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23" t="s">
        <v>39</v>
      </c>
      <c r="F47" s="235">
        <v>1.89</v>
      </c>
      <c r="G47" s="241">
        <v>2.29</v>
      </c>
      <c r="H47" s="237">
        <v>2.29</v>
      </c>
      <c r="I47" s="237">
        <v>2.29</v>
      </c>
      <c r="J47" s="248">
        <v>2.09</v>
      </c>
      <c r="K47" s="215">
        <v>2.68</v>
      </c>
      <c r="L47" s="232">
        <v>3.45</v>
      </c>
      <c r="M47" s="191">
        <v>2.95</v>
      </c>
      <c r="N47" s="307">
        <v>2.9</v>
      </c>
      <c r="O47" s="405">
        <v>2.95</v>
      </c>
      <c r="P47" s="238">
        <f t="shared" si="0"/>
        <v>1.7241379310344911</v>
      </c>
      <c r="Q47" s="239">
        <f t="shared" si="1"/>
        <v>56.084656084656103</v>
      </c>
    </row>
    <row r="48" spans="1:17" ht="16.5" thickBot="1">
      <c r="A48">
        <v>42</v>
      </c>
      <c r="B48" s="430"/>
      <c r="C48" s="13" t="s">
        <v>40</v>
      </c>
      <c r="D48" s="14" t="s">
        <v>16</v>
      </c>
      <c r="E48" s="23" t="s">
        <v>39</v>
      </c>
      <c r="F48" s="53">
        <v>1.95</v>
      </c>
      <c r="G48" s="241">
        <v>1.95</v>
      </c>
      <c r="H48" s="237">
        <v>1.95</v>
      </c>
      <c r="I48" s="237">
        <v>1.95</v>
      </c>
      <c r="J48" s="129">
        <v>2.4500000000000002</v>
      </c>
      <c r="K48" s="223">
        <v>2.4500000000000002</v>
      </c>
      <c r="L48" s="223">
        <v>2.4500000000000002</v>
      </c>
      <c r="M48" s="208">
        <v>2.59</v>
      </c>
      <c r="N48" s="307">
        <v>2.59</v>
      </c>
      <c r="O48" s="168">
        <v>2.59</v>
      </c>
      <c r="P48" s="238">
        <f t="shared" si="0"/>
        <v>0</v>
      </c>
      <c r="Q48" s="239">
        <f t="shared" si="1"/>
        <v>32.820512820512818</v>
      </c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23" t="s">
        <v>60</v>
      </c>
      <c r="F49" s="235">
        <v>1.89</v>
      </c>
      <c r="G49" s="241">
        <v>2.09</v>
      </c>
      <c r="H49" s="237">
        <v>2.09</v>
      </c>
      <c r="I49" s="237">
        <v>2.09</v>
      </c>
      <c r="J49" s="129">
        <v>2.95</v>
      </c>
      <c r="K49" s="223">
        <v>2.95</v>
      </c>
      <c r="L49" s="217">
        <v>2.65</v>
      </c>
      <c r="M49" s="192">
        <v>3.25</v>
      </c>
      <c r="N49" s="307">
        <v>3.39</v>
      </c>
      <c r="O49" s="406">
        <v>3.39</v>
      </c>
      <c r="P49" s="238">
        <f t="shared" si="0"/>
        <v>0</v>
      </c>
      <c r="Q49" s="239">
        <f t="shared" si="1"/>
        <v>79.365079365079367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23" t="s">
        <v>39</v>
      </c>
      <c r="F50" s="235">
        <v>4.75</v>
      </c>
      <c r="G50" s="241">
        <v>4.75</v>
      </c>
      <c r="H50" s="237">
        <v>4.75</v>
      </c>
      <c r="I50" s="237">
        <v>4.75</v>
      </c>
      <c r="J50" s="122">
        <v>4.75</v>
      </c>
      <c r="K50" s="218">
        <v>4.99</v>
      </c>
      <c r="L50" s="225">
        <v>4.29</v>
      </c>
      <c r="M50" s="192">
        <v>5.75</v>
      </c>
      <c r="N50" s="316">
        <v>3.45</v>
      </c>
      <c r="O50" s="403">
        <v>5.75</v>
      </c>
      <c r="P50" s="238">
        <f t="shared" si="0"/>
        <v>66.666666666666657</v>
      </c>
      <c r="Q50" s="239">
        <f t="shared" si="1"/>
        <v>21.05263157894737</v>
      </c>
    </row>
    <row r="51" spans="1:17" ht="15.75" thickBot="1">
      <c r="A51">
        <v>45</v>
      </c>
      <c r="B51" s="430"/>
      <c r="C51" s="13" t="s">
        <v>63</v>
      </c>
      <c r="D51" s="14" t="s">
        <v>65</v>
      </c>
      <c r="E51" s="23" t="s">
        <v>39</v>
      </c>
      <c r="F51" s="235">
        <v>3.59</v>
      </c>
      <c r="G51" s="241">
        <v>3.95</v>
      </c>
      <c r="H51" s="237">
        <v>3.59</v>
      </c>
      <c r="I51" s="237">
        <v>3.59</v>
      </c>
      <c r="J51" s="122">
        <v>3.59</v>
      </c>
      <c r="K51" s="218">
        <v>3.59</v>
      </c>
      <c r="L51" s="223">
        <v>3.75</v>
      </c>
      <c r="M51" s="192">
        <v>3.75</v>
      </c>
      <c r="N51" s="192">
        <v>3.75</v>
      </c>
      <c r="O51" s="192">
        <v>3.75</v>
      </c>
      <c r="P51" s="238">
        <f>O51*100/N51-100</f>
        <v>0</v>
      </c>
      <c r="Q51" s="239">
        <f>O51*100/F51-100</f>
        <v>4.4568245125348227</v>
      </c>
    </row>
    <row r="52" spans="1:17" ht="16.5" thickBot="1">
      <c r="A52">
        <v>46</v>
      </c>
      <c r="B52" s="430"/>
      <c r="C52" s="13" t="s">
        <v>75</v>
      </c>
      <c r="D52" s="14" t="s">
        <v>76</v>
      </c>
      <c r="E52" s="23" t="s">
        <v>77</v>
      </c>
      <c r="F52" s="249">
        <v>9.65</v>
      </c>
      <c r="G52" s="236">
        <v>9.65</v>
      </c>
      <c r="H52" s="237">
        <v>9.65</v>
      </c>
      <c r="I52" s="237">
        <v>9.65</v>
      </c>
      <c r="J52" s="129">
        <v>9.65</v>
      </c>
      <c r="K52" s="223">
        <v>9.65</v>
      </c>
      <c r="L52" s="223">
        <v>9.65</v>
      </c>
      <c r="M52" s="192">
        <v>10.25</v>
      </c>
      <c r="N52" s="325">
        <v>10.25</v>
      </c>
      <c r="O52" s="406">
        <v>10.25</v>
      </c>
      <c r="P52" s="238">
        <f t="shared" si="0"/>
        <v>0</v>
      </c>
      <c r="Q52" s="239">
        <f t="shared" si="1"/>
        <v>6.2176165803108745</v>
      </c>
    </row>
    <row r="53" spans="1:17" ht="16.5" thickBot="1">
      <c r="A53">
        <v>47</v>
      </c>
      <c r="B53" s="430"/>
      <c r="C53" s="13" t="s">
        <v>78</v>
      </c>
      <c r="D53" s="14" t="s">
        <v>79</v>
      </c>
      <c r="E53" s="23" t="s">
        <v>80</v>
      </c>
      <c r="F53" s="53">
        <v>5.95</v>
      </c>
      <c r="G53" s="241">
        <v>4.95</v>
      </c>
      <c r="H53" s="237">
        <v>5.95</v>
      </c>
      <c r="I53" s="237">
        <v>5.95</v>
      </c>
      <c r="J53" s="129">
        <v>6.49</v>
      </c>
      <c r="K53" s="218">
        <v>6.49</v>
      </c>
      <c r="L53" s="217">
        <v>6.25</v>
      </c>
      <c r="M53" s="217">
        <v>6.25</v>
      </c>
      <c r="N53" s="325">
        <v>6.79</v>
      </c>
      <c r="O53" s="406">
        <v>7.65</v>
      </c>
      <c r="P53" s="238">
        <f t="shared" si="0"/>
        <v>12.665684830633282</v>
      </c>
      <c r="Q53" s="239">
        <f t="shared" si="1"/>
        <v>28.571428571428555</v>
      </c>
    </row>
    <row r="54" spans="1:17" ht="16.5" thickBot="1">
      <c r="A54">
        <v>48</v>
      </c>
      <c r="B54" s="430"/>
      <c r="C54" s="13" t="s">
        <v>81</v>
      </c>
      <c r="D54" s="14" t="s">
        <v>41</v>
      </c>
      <c r="E54" s="23" t="s">
        <v>82</v>
      </c>
      <c r="F54" s="235">
        <v>10.45</v>
      </c>
      <c r="G54" s="241">
        <v>10.45</v>
      </c>
      <c r="H54" s="237">
        <v>10.45</v>
      </c>
      <c r="I54" s="237">
        <v>10.45</v>
      </c>
      <c r="J54" s="122">
        <v>12.99</v>
      </c>
      <c r="K54" s="218">
        <v>12.99</v>
      </c>
      <c r="L54" s="217">
        <v>12.99</v>
      </c>
      <c r="M54" s="192">
        <v>14.75</v>
      </c>
      <c r="N54" s="307">
        <v>14.75</v>
      </c>
      <c r="O54" s="406">
        <v>18.989999999999998</v>
      </c>
      <c r="P54" s="238">
        <f t="shared" si="0"/>
        <v>28.745762711864387</v>
      </c>
      <c r="Q54" s="239">
        <f t="shared" si="1"/>
        <v>81.722488038277504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23" t="s">
        <v>82</v>
      </c>
      <c r="F55" s="235">
        <v>8.98</v>
      </c>
      <c r="G55" s="241">
        <v>8.98</v>
      </c>
      <c r="H55" s="237">
        <v>8.98</v>
      </c>
      <c r="I55" s="237">
        <v>8.98</v>
      </c>
      <c r="J55" s="77">
        <v>10.49</v>
      </c>
      <c r="K55" s="217">
        <v>11.89</v>
      </c>
      <c r="L55" s="217">
        <v>11.89</v>
      </c>
      <c r="M55" s="192">
        <v>12.85</v>
      </c>
      <c r="N55" s="307">
        <v>12.95</v>
      </c>
      <c r="O55" s="406">
        <v>12.95</v>
      </c>
      <c r="P55" s="238">
        <f t="shared" si="0"/>
        <v>0</v>
      </c>
      <c r="Q55" s="239">
        <f t="shared" si="1"/>
        <v>44.20935412026725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23" t="s">
        <v>85</v>
      </c>
      <c r="F56" s="235">
        <v>9.99</v>
      </c>
      <c r="G56" s="241">
        <v>9.99</v>
      </c>
      <c r="H56" s="237">
        <v>9.99</v>
      </c>
      <c r="I56" s="237">
        <v>9.99</v>
      </c>
      <c r="J56" s="122">
        <v>12.75</v>
      </c>
      <c r="K56" s="218">
        <v>12.75</v>
      </c>
      <c r="L56" s="225">
        <v>12.98</v>
      </c>
      <c r="M56" s="192">
        <v>16.649999999999999</v>
      </c>
      <c r="N56" s="307">
        <v>16.95</v>
      </c>
      <c r="O56" s="406">
        <v>16.95</v>
      </c>
      <c r="P56" s="238">
        <f t="shared" si="0"/>
        <v>0</v>
      </c>
      <c r="Q56" s="239">
        <f t="shared" si="1"/>
        <v>69.669669669669673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23" t="s">
        <v>85</v>
      </c>
      <c r="F57" s="235">
        <v>7.99</v>
      </c>
      <c r="G57" s="241">
        <v>7.99</v>
      </c>
      <c r="H57" s="237">
        <v>7.99</v>
      </c>
      <c r="I57" s="237">
        <v>7.99</v>
      </c>
      <c r="J57" s="77">
        <v>7.99</v>
      </c>
      <c r="K57" s="223">
        <v>11.99</v>
      </c>
      <c r="L57" s="217">
        <v>8.99</v>
      </c>
      <c r="M57" s="192">
        <v>13.75</v>
      </c>
      <c r="N57" s="316">
        <v>6.59</v>
      </c>
      <c r="O57" s="406">
        <v>13.75</v>
      </c>
      <c r="P57" s="238">
        <f t="shared" si="0"/>
        <v>108.64946889226101</v>
      </c>
      <c r="Q57" s="239">
        <f t="shared" si="1"/>
        <v>72.09011264080101</v>
      </c>
    </row>
    <row r="58" spans="1:17" ht="16.5" thickBot="1">
      <c r="A58">
        <v>52</v>
      </c>
      <c r="B58" s="431"/>
      <c r="C58" s="13" t="s">
        <v>86</v>
      </c>
      <c r="D58" s="14" t="s">
        <v>87</v>
      </c>
      <c r="E58" s="23" t="s">
        <v>107</v>
      </c>
      <c r="F58" s="235">
        <v>2.15</v>
      </c>
      <c r="G58" s="241">
        <v>2.15</v>
      </c>
      <c r="H58" s="237">
        <v>3.29</v>
      </c>
      <c r="I58" s="237">
        <v>3.29</v>
      </c>
      <c r="J58" s="233">
        <v>2.4900000000000002</v>
      </c>
      <c r="K58" s="234">
        <v>2.4900000000000002</v>
      </c>
      <c r="L58" s="234">
        <v>2.4900000000000002</v>
      </c>
      <c r="M58" s="234">
        <v>2.4900000000000002</v>
      </c>
      <c r="N58" s="325">
        <v>3.95</v>
      </c>
      <c r="O58" s="407">
        <v>3.98</v>
      </c>
      <c r="P58" s="238">
        <f t="shared" si="0"/>
        <v>0.75949367088607289</v>
      </c>
      <c r="Q58" s="239">
        <f t="shared" si="1"/>
        <v>85.116279069767444</v>
      </c>
    </row>
    <row r="59" spans="1:17" ht="16.5" thickBot="1">
      <c r="A59">
        <v>53</v>
      </c>
      <c r="B59" s="564" t="s">
        <v>226</v>
      </c>
      <c r="C59" s="13" t="s">
        <v>95</v>
      </c>
      <c r="D59" s="14" t="s">
        <v>96</v>
      </c>
      <c r="E59" s="23" t="s">
        <v>97</v>
      </c>
      <c r="F59" s="235">
        <v>9.98</v>
      </c>
      <c r="G59" s="241">
        <v>9.98</v>
      </c>
      <c r="H59" s="237">
        <v>9.98</v>
      </c>
      <c r="I59" s="237">
        <v>9.98</v>
      </c>
      <c r="J59" s="77">
        <v>11.95</v>
      </c>
      <c r="K59" s="217">
        <v>11.95</v>
      </c>
      <c r="L59" s="217">
        <v>11.95</v>
      </c>
      <c r="M59" s="192">
        <v>12.98</v>
      </c>
      <c r="N59" s="325">
        <v>12.98</v>
      </c>
      <c r="O59" s="406">
        <v>12.98</v>
      </c>
      <c r="P59" s="238">
        <f t="shared" si="0"/>
        <v>0</v>
      </c>
      <c r="Q59" s="239">
        <f t="shared" si="1"/>
        <v>30.060120240480956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23" t="s">
        <v>97</v>
      </c>
      <c r="F60" s="235">
        <v>29.9</v>
      </c>
      <c r="G60" s="241">
        <v>37.9</v>
      </c>
      <c r="H60" s="237">
        <v>35.9</v>
      </c>
      <c r="I60" s="237">
        <v>35.9</v>
      </c>
      <c r="J60" s="77">
        <v>37.9</v>
      </c>
      <c r="K60" s="217">
        <v>37.9</v>
      </c>
      <c r="L60" s="217">
        <v>37.9</v>
      </c>
      <c r="M60" s="192">
        <v>31.9</v>
      </c>
      <c r="N60" s="307">
        <v>37.9</v>
      </c>
      <c r="O60" s="406">
        <v>36.9</v>
      </c>
      <c r="P60" s="238">
        <f t="shared" si="0"/>
        <v>-2.638522427440634</v>
      </c>
      <c r="Q60" s="239">
        <f t="shared" si="1"/>
        <v>23.411371237458198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24" t="s">
        <v>102</v>
      </c>
      <c r="F61" s="242">
        <v>7.75</v>
      </c>
      <c r="G61" s="241">
        <v>7.75</v>
      </c>
      <c r="H61" s="237">
        <v>7.75</v>
      </c>
      <c r="I61" s="237">
        <v>7.75</v>
      </c>
      <c r="J61" s="77">
        <v>8.99</v>
      </c>
      <c r="K61" s="223">
        <v>8.9499999999999993</v>
      </c>
      <c r="L61" s="225">
        <v>7.45</v>
      </c>
      <c r="M61" s="208">
        <v>11.45</v>
      </c>
      <c r="N61" s="325">
        <v>11.45</v>
      </c>
      <c r="O61" s="406">
        <v>12.85</v>
      </c>
      <c r="P61" s="238">
        <f t="shared" si="0"/>
        <v>12.227074235807862</v>
      </c>
      <c r="Q61" s="239">
        <f t="shared" si="1"/>
        <v>65.806451612903231</v>
      </c>
    </row>
    <row r="62" spans="1:17" ht="16.5" thickBot="1">
      <c r="A62">
        <v>56</v>
      </c>
      <c r="B62" s="566"/>
      <c r="C62" s="20" t="s">
        <v>56</v>
      </c>
      <c r="D62" s="21" t="s">
        <v>57</v>
      </c>
      <c r="E62" s="25" t="s">
        <v>49</v>
      </c>
      <c r="F62" s="250">
        <v>7.99</v>
      </c>
      <c r="G62" s="251">
        <v>9.35</v>
      </c>
      <c r="H62" s="252">
        <v>7.95</v>
      </c>
      <c r="I62" s="252">
        <v>7.95</v>
      </c>
      <c r="J62" s="253">
        <v>7.95</v>
      </c>
      <c r="K62" s="253">
        <v>7.95</v>
      </c>
      <c r="L62" s="254">
        <v>9.85</v>
      </c>
      <c r="M62" s="255">
        <v>12.99</v>
      </c>
      <c r="N62" s="318">
        <v>6.99</v>
      </c>
      <c r="O62" s="406">
        <v>15.95</v>
      </c>
      <c r="P62" s="238">
        <f t="shared" si="0"/>
        <v>128.18311874105865</v>
      </c>
      <c r="Q62" s="239">
        <f t="shared" si="1"/>
        <v>99.624530663329153</v>
      </c>
    </row>
    <row r="63" spans="1:17">
      <c r="F63" s="200">
        <f>SUM(F7:F62)</f>
        <v>488.39999999999992</v>
      </c>
      <c r="G63" s="200">
        <f t="shared" ref="G63:O63" si="2">SUM(G7:G62)</f>
        <v>504.46999999999997</v>
      </c>
      <c r="H63" s="200">
        <f t="shared" si="2"/>
        <v>475.07999999999981</v>
      </c>
      <c r="I63" s="200">
        <f t="shared" si="2"/>
        <v>475.07999999999981</v>
      </c>
      <c r="J63" s="200">
        <f t="shared" si="2"/>
        <v>543.38</v>
      </c>
      <c r="K63" s="200">
        <f t="shared" si="2"/>
        <v>561.6</v>
      </c>
      <c r="L63" s="200">
        <f t="shared" si="2"/>
        <v>563.15000000000009</v>
      </c>
      <c r="M63" s="200">
        <f t="shared" si="2"/>
        <v>585.9</v>
      </c>
      <c r="N63" s="200">
        <f t="shared" si="2"/>
        <v>582.07999999999993</v>
      </c>
      <c r="O63" s="200">
        <f t="shared" si="2"/>
        <v>613.41999999999996</v>
      </c>
      <c r="P63" s="238">
        <f t="shared" si="0"/>
        <v>5.3841396371632726</v>
      </c>
      <c r="Q63" s="239">
        <f t="shared" si="1"/>
        <v>25.59787059787061</v>
      </c>
    </row>
  </sheetData>
  <sheetProtection password="ECE5" sheet="1" objects="1" scenarios="1"/>
  <mergeCells count="18">
    <mergeCell ref="O5:O6"/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O58" sqref="O58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6" width="10.5703125" style="66" bestFit="1" customWidth="1"/>
    <col min="7" max="9" width="10.5703125" bestFit="1" customWidth="1"/>
    <col min="10" max="10" width="10.7109375" customWidth="1"/>
    <col min="11" max="11" width="11" style="150" customWidth="1"/>
    <col min="12" max="12" width="10.85546875" style="150" customWidth="1"/>
    <col min="13" max="15" width="11.140625" style="150" customWidth="1"/>
    <col min="16" max="16" width="11.42578125" bestFit="1" customWidth="1"/>
    <col min="17" max="17" width="12.85546875" bestFit="1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</row>
    <row r="2" spans="1:17">
      <c r="A2" s="507" t="s">
        <v>139</v>
      </c>
      <c r="B2" s="507"/>
      <c r="C2" s="507"/>
      <c r="D2" s="507"/>
      <c r="E2" s="507"/>
      <c r="F2" s="507"/>
      <c r="G2" s="507"/>
    </row>
    <row r="3" spans="1:17">
      <c r="A3" s="508" t="s">
        <v>146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78" t="s">
        <v>268</v>
      </c>
      <c r="G5" s="578" t="s">
        <v>269</v>
      </c>
      <c r="H5" s="578" t="s">
        <v>270</v>
      </c>
      <c r="I5" s="578" t="s">
        <v>271</v>
      </c>
      <c r="J5" s="578" t="s">
        <v>233</v>
      </c>
      <c r="K5" s="578" t="s">
        <v>240</v>
      </c>
      <c r="L5" s="578" t="s">
        <v>245</v>
      </c>
      <c r="M5" s="578" t="s">
        <v>272</v>
      </c>
      <c r="N5" s="578" t="s">
        <v>278</v>
      </c>
      <c r="O5" s="578" t="s">
        <v>415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19" t="s">
        <v>138</v>
      </c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37" t="s">
        <v>152</v>
      </c>
      <c r="Q6" s="37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22" t="s">
        <v>4</v>
      </c>
      <c r="F7" s="256">
        <v>6.59</v>
      </c>
      <c r="G7" s="257">
        <v>6.59</v>
      </c>
      <c r="H7" s="257">
        <v>6.59</v>
      </c>
      <c r="I7" s="258">
        <v>6.59</v>
      </c>
      <c r="J7" s="259">
        <v>6.98</v>
      </c>
      <c r="K7" s="215">
        <v>6.98</v>
      </c>
      <c r="L7" s="215">
        <v>6.98</v>
      </c>
      <c r="M7" s="191">
        <v>8.99</v>
      </c>
      <c r="N7" s="302">
        <v>8.99</v>
      </c>
      <c r="O7" s="396">
        <v>8.99</v>
      </c>
      <c r="P7" s="238">
        <f>O7*100/N7-100</f>
        <v>0</v>
      </c>
      <c r="Q7" s="239">
        <f>O7*100/F7-100</f>
        <v>36.418816388467377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23" t="s">
        <v>6</v>
      </c>
      <c r="F8" s="256">
        <v>4.79</v>
      </c>
      <c r="G8" s="257">
        <v>5.97</v>
      </c>
      <c r="H8" s="257">
        <v>5.99</v>
      </c>
      <c r="I8" s="260">
        <v>8.98</v>
      </c>
      <c r="J8" s="261">
        <v>8.7899999999999991</v>
      </c>
      <c r="K8" s="217">
        <v>8.7899999999999991</v>
      </c>
      <c r="L8" s="217">
        <v>8.7899999999999991</v>
      </c>
      <c r="M8" s="208">
        <v>8.7899999999999991</v>
      </c>
      <c r="N8" s="324">
        <v>9.98</v>
      </c>
      <c r="O8" s="396">
        <v>9.98</v>
      </c>
      <c r="P8" s="238">
        <f t="shared" ref="P8:P63" si="0">O8*100/N8-100</f>
        <v>0</v>
      </c>
      <c r="Q8" s="239">
        <f t="shared" ref="Q8:Q63" si="1">O8*100/F8-100</f>
        <v>108.35073068893527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23" t="s">
        <v>9</v>
      </c>
      <c r="F9" s="256">
        <v>16.89</v>
      </c>
      <c r="G9" s="257">
        <v>17.989999999999998</v>
      </c>
      <c r="H9" s="257">
        <v>16.79</v>
      </c>
      <c r="I9" s="260">
        <v>15.99</v>
      </c>
      <c r="J9" s="261">
        <v>17.940000000000001</v>
      </c>
      <c r="K9" s="217">
        <v>17.940000000000001</v>
      </c>
      <c r="L9" s="217">
        <v>15.69</v>
      </c>
      <c r="M9" s="192">
        <v>17.98</v>
      </c>
      <c r="N9" s="303">
        <v>15.98</v>
      </c>
      <c r="O9" s="396">
        <v>17.989999999999998</v>
      </c>
      <c r="P9" s="238">
        <f t="shared" si="0"/>
        <v>12.578222778473076</v>
      </c>
      <c r="Q9" s="239">
        <f t="shared" si="1"/>
        <v>6.5127294256956674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23" t="s">
        <v>9</v>
      </c>
      <c r="F10" s="256">
        <v>20.99</v>
      </c>
      <c r="G10" s="257">
        <v>19.98</v>
      </c>
      <c r="H10" s="257">
        <v>17.98</v>
      </c>
      <c r="I10" s="260">
        <v>18.98</v>
      </c>
      <c r="J10" s="261">
        <v>19.59</v>
      </c>
      <c r="K10" s="217">
        <v>18.98</v>
      </c>
      <c r="L10" s="217">
        <v>19.489999999999998</v>
      </c>
      <c r="M10" s="192">
        <v>20.98</v>
      </c>
      <c r="N10" s="303">
        <v>20.98</v>
      </c>
      <c r="O10" s="396">
        <v>20.98</v>
      </c>
      <c r="P10" s="238">
        <f t="shared" si="0"/>
        <v>0</v>
      </c>
      <c r="Q10" s="239">
        <f t="shared" si="1"/>
        <v>-4.7641734159114435E-2</v>
      </c>
    </row>
    <row r="11" spans="1:17" ht="16.5" thickBot="1">
      <c r="A11">
        <v>5</v>
      </c>
      <c r="B11" s="430"/>
      <c r="C11" s="13" t="s">
        <v>17</v>
      </c>
      <c r="D11" s="14" t="s">
        <v>19</v>
      </c>
      <c r="E11" s="23" t="s">
        <v>9</v>
      </c>
      <c r="F11" s="256">
        <v>19.98</v>
      </c>
      <c r="G11" s="257">
        <v>19.98</v>
      </c>
      <c r="H11" s="257">
        <v>16.989999999999998</v>
      </c>
      <c r="I11" s="260">
        <v>18.59</v>
      </c>
      <c r="J11" s="261">
        <v>18.579999999999998</v>
      </c>
      <c r="K11" s="217">
        <v>18.59</v>
      </c>
      <c r="L11" s="262">
        <v>16.98</v>
      </c>
      <c r="M11" s="192">
        <v>21.99</v>
      </c>
      <c r="N11" s="303">
        <v>21.99</v>
      </c>
      <c r="O11" s="396">
        <v>20.98</v>
      </c>
      <c r="P11" s="238">
        <f t="shared" si="0"/>
        <v>-4.5929968167348676</v>
      </c>
      <c r="Q11" s="239">
        <f t="shared" si="1"/>
        <v>5.0050050050050032</v>
      </c>
    </row>
    <row r="12" spans="1:17" ht="16.5" thickBot="1">
      <c r="A12">
        <v>6</v>
      </c>
      <c r="B12" s="430"/>
      <c r="C12" s="13" t="s">
        <v>20</v>
      </c>
      <c r="D12" s="14" t="s">
        <v>21</v>
      </c>
      <c r="E12" s="23" t="s">
        <v>9</v>
      </c>
      <c r="F12" s="256">
        <v>24.98</v>
      </c>
      <c r="G12" s="257">
        <v>22.99</v>
      </c>
      <c r="H12" s="257">
        <v>21.98</v>
      </c>
      <c r="I12" s="260">
        <v>21.98</v>
      </c>
      <c r="J12" s="264">
        <v>21.98</v>
      </c>
      <c r="K12" s="217">
        <v>21.98</v>
      </c>
      <c r="L12" s="217">
        <v>21.98</v>
      </c>
      <c r="M12" s="193">
        <v>19.89</v>
      </c>
      <c r="N12" s="303">
        <v>24.89</v>
      </c>
      <c r="O12" s="396">
        <v>24.89</v>
      </c>
      <c r="P12" s="238">
        <f t="shared" si="0"/>
        <v>0</v>
      </c>
      <c r="Q12" s="239">
        <f t="shared" si="1"/>
        <v>-0.36028823058447301</v>
      </c>
    </row>
    <row r="13" spans="1:17" ht="16.5" thickBot="1">
      <c r="A13">
        <v>7</v>
      </c>
      <c r="B13" s="430"/>
      <c r="C13" s="13" t="s">
        <v>22</v>
      </c>
      <c r="D13" s="14" t="s">
        <v>23</v>
      </c>
      <c r="E13" s="23" t="s">
        <v>9</v>
      </c>
      <c r="F13" s="256">
        <v>23.99</v>
      </c>
      <c r="G13" s="257">
        <v>21.9</v>
      </c>
      <c r="H13" s="257">
        <v>21.9</v>
      </c>
      <c r="I13" s="260">
        <v>26.98</v>
      </c>
      <c r="J13" s="263">
        <v>26.98</v>
      </c>
      <c r="K13" s="217">
        <v>25.98</v>
      </c>
      <c r="L13" s="223">
        <v>25.98</v>
      </c>
      <c r="M13" s="192">
        <v>24.98</v>
      </c>
      <c r="N13" s="303">
        <v>27.99</v>
      </c>
      <c r="O13" s="396">
        <v>27.67</v>
      </c>
      <c r="P13" s="238">
        <f t="shared" si="0"/>
        <v>-1.1432654519471157</v>
      </c>
      <c r="Q13" s="239">
        <f t="shared" si="1"/>
        <v>15.339724885368909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23" t="s">
        <v>9</v>
      </c>
      <c r="F14" s="256">
        <v>26.49</v>
      </c>
      <c r="G14" s="257">
        <v>23.9</v>
      </c>
      <c r="H14" s="257">
        <v>24.98</v>
      </c>
      <c r="I14" s="260">
        <v>24.98</v>
      </c>
      <c r="J14" s="264">
        <v>22.9</v>
      </c>
      <c r="K14" s="217">
        <v>24.98</v>
      </c>
      <c r="L14" s="223">
        <v>24.98</v>
      </c>
      <c r="M14" s="192">
        <v>26.99</v>
      </c>
      <c r="N14" s="303">
        <v>26.99</v>
      </c>
      <c r="O14" s="396">
        <v>23.78</v>
      </c>
      <c r="P14" s="238">
        <f t="shared" si="0"/>
        <v>-11.893293812523154</v>
      </c>
      <c r="Q14" s="239">
        <f t="shared" si="1"/>
        <v>-10.230275575688935</v>
      </c>
    </row>
    <row r="15" spans="1:17" ht="16.5" thickBot="1">
      <c r="A15">
        <v>9</v>
      </c>
      <c r="B15" s="430"/>
      <c r="C15" s="13" t="s">
        <v>22</v>
      </c>
      <c r="D15" s="14" t="s">
        <v>25</v>
      </c>
      <c r="E15" s="23" t="s">
        <v>9</v>
      </c>
      <c r="F15" s="256">
        <v>29.98</v>
      </c>
      <c r="G15" s="256">
        <v>29.98</v>
      </c>
      <c r="H15" s="256">
        <v>29.98</v>
      </c>
      <c r="I15" s="265">
        <v>29.98</v>
      </c>
      <c r="J15" s="265">
        <v>29.98</v>
      </c>
      <c r="K15" s="265">
        <v>29.98</v>
      </c>
      <c r="L15" s="265">
        <v>29.98</v>
      </c>
      <c r="M15" s="265">
        <v>29.98</v>
      </c>
      <c r="N15" s="303"/>
      <c r="O15" s="396"/>
      <c r="P15" s="238"/>
      <c r="Q15" s="239">
        <f t="shared" si="1"/>
        <v>-100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23" t="s">
        <v>4</v>
      </c>
      <c r="F16" s="256">
        <v>3.58</v>
      </c>
      <c r="G16" s="257">
        <v>5.49</v>
      </c>
      <c r="H16" s="257">
        <v>5.49</v>
      </c>
      <c r="I16" s="260">
        <v>5.99</v>
      </c>
      <c r="J16" s="263">
        <v>6.79</v>
      </c>
      <c r="K16" s="223">
        <v>6.89</v>
      </c>
      <c r="L16" s="223">
        <v>6.98</v>
      </c>
      <c r="M16" s="208">
        <v>6.98</v>
      </c>
      <c r="N16" s="303">
        <v>6.98</v>
      </c>
      <c r="O16" s="396">
        <v>6.99</v>
      </c>
      <c r="P16" s="238"/>
      <c r="Q16" s="239">
        <f t="shared" si="1"/>
        <v>95.251396648044675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23" t="s">
        <v>6</v>
      </c>
      <c r="F17" s="256">
        <v>3.58</v>
      </c>
      <c r="G17" s="257">
        <v>5.49</v>
      </c>
      <c r="H17" s="257">
        <v>5.49</v>
      </c>
      <c r="I17" s="260">
        <v>5.99</v>
      </c>
      <c r="J17" s="261">
        <v>6.79</v>
      </c>
      <c r="K17" s="223">
        <v>6.89</v>
      </c>
      <c r="L17" s="223">
        <v>6.98</v>
      </c>
      <c r="M17" s="208">
        <v>6.98</v>
      </c>
      <c r="N17" s="324">
        <v>6.98</v>
      </c>
      <c r="O17" s="396">
        <v>6.99</v>
      </c>
      <c r="P17" s="238">
        <f t="shared" si="0"/>
        <v>0.14326647564469397</v>
      </c>
      <c r="Q17" s="239">
        <f t="shared" si="1"/>
        <v>95.251396648044675</v>
      </c>
    </row>
    <row r="18" spans="1:17" ht="16.5" thickBot="1">
      <c r="A18">
        <v>12</v>
      </c>
      <c r="B18" s="430"/>
      <c r="C18" s="13" t="s">
        <v>29</v>
      </c>
      <c r="D18" s="14" t="s">
        <v>30</v>
      </c>
      <c r="E18" s="23" t="s">
        <v>31</v>
      </c>
      <c r="F18" s="257">
        <v>16.98</v>
      </c>
      <c r="G18" s="257">
        <v>16.98</v>
      </c>
      <c r="H18" s="257">
        <v>16.98</v>
      </c>
      <c r="I18" s="266">
        <v>16.98</v>
      </c>
      <c r="J18" s="266">
        <v>16.98</v>
      </c>
      <c r="K18" s="266">
        <v>16.98</v>
      </c>
      <c r="L18" s="217">
        <v>18.48</v>
      </c>
      <c r="M18" s="217">
        <v>18.48</v>
      </c>
      <c r="N18" s="344">
        <v>17.98</v>
      </c>
      <c r="O18" s="396">
        <v>16.98</v>
      </c>
      <c r="P18" s="238">
        <f t="shared" si="0"/>
        <v>-5.5617352614015658</v>
      </c>
      <c r="Q18" s="239">
        <f t="shared" si="1"/>
        <v>0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23" t="s">
        <v>31</v>
      </c>
      <c r="F19" s="256">
        <v>13.99</v>
      </c>
      <c r="G19" s="257">
        <v>15.99</v>
      </c>
      <c r="H19" s="257">
        <v>17.48</v>
      </c>
      <c r="I19" s="260">
        <v>17.96</v>
      </c>
      <c r="J19" s="261">
        <v>17.96</v>
      </c>
      <c r="K19" s="217">
        <v>17.96</v>
      </c>
      <c r="L19" s="217">
        <v>17.96</v>
      </c>
      <c r="M19" s="208">
        <v>17.96</v>
      </c>
      <c r="N19" s="324">
        <v>17.96</v>
      </c>
      <c r="O19" s="396">
        <v>17.96</v>
      </c>
      <c r="P19" s="238">
        <f t="shared" si="0"/>
        <v>0</v>
      </c>
      <c r="Q19" s="239">
        <f t="shared" si="1"/>
        <v>28.37741243745532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23" t="s">
        <v>31</v>
      </c>
      <c r="F20" s="256">
        <v>15.99</v>
      </c>
      <c r="G20" s="257">
        <v>16.989999999999998</v>
      </c>
      <c r="H20" s="257">
        <v>14.98</v>
      </c>
      <c r="I20" s="260">
        <v>18.89</v>
      </c>
      <c r="J20" s="261">
        <v>18.89</v>
      </c>
      <c r="K20" s="217">
        <v>17.96</v>
      </c>
      <c r="L20" s="217">
        <v>17.989999999999998</v>
      </c>
      <c r="M20" s="192">
        <v>14.98</v>
      </c>
      <c r="N20" s="324">
        <v>18.89</v>
      </c>
      <c r="O20" s="396">
        <v>16.98</v>
      </c>
      <c r="P20" s="238">
        <f t="shared" si="0"/>
        <v>-10.111169931180527</v>
      </c>
      <c r="Q20" s="239">
        <f t="shared" si="1"/>
        <v>6.1913696060037466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23" t="s">
        <v>105</v>
      </c>
      <c r="F21" s="256">
        <v>3.15</v>
      </c>
      <c r="G21" s="257">
        <v>3.15</v>
      </c>
      <c r="H21" s="257">
        <v>3.25</v>
      </c>
      <c r="I21" s="260">
        <v>2.99</v>
      </c>
      <c r="J21" s="264">
        <v>2.99</v>
      </c>
      <c r="K21" s="218">
        <v>2.4900000000000002</v>
      </c>
      <c r="L21" s="225">
        <v>2.88</v>
      </c>
      <c r="M21" s="192">
        <v>3.69</v>
      </c>
      <c r="N21" s="344">
        <v>3.69</v>
      </c>
      <c r="O21" s="396">
        <v>3.98</v>
      </c>
      <c r="P21" s="238">
        <f t="shared" si="0"/>
        <v>7.8590785907859129</v>
      </c>
      <c r="Q21" s="239">
        <f t="shared" si="1"/>
        <v>26.349206349206355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23" t="s">
        <v>106</v>
      </c>
      <c r="F22" s="256">
        <v>3.59</v>
      </c>
      <c r="G22" s="257">
        <v>4.99</v>
      </c>
      <c r="H22" s="257">
        <v>4.99</v>
      </c>
      <c r="I22" s="260">
        <v>4.99</v>
      </c>
      <c r="J22" s="261">
        <v>4.29</v>
      </c>
      <c r="K22" s="217">
        <v>4.99</v>
      </c>
      <c r="L22" s="225">
        <v>4.3899999999999997</v>
      </c>
      <c r="M22" s="192">
        <v>5.49</v>
      </c>
      <c r="N22" s="324">
        <v>6.98</v>
      </c>
      <c r="O22" s="396">
        <v>6.98</v>
      </c>
      <c r="P22" s="238">
        <f t="shared" si="0"/>
        <v>0</v>
      </c>
      <c r="Q22" s="239">
        <f t="shared" si="1"/>
        <v>94.428969359331489</v>
      </c>
    </row>
    <row r="23" spans="1:17" ht="16.5" thickBot="1">
      <c r="A23">
        <v>17</v>
      </c>
      <c r="B23" s="430"/>
      <c r="C23" s="13" t="s">
        <v>46</v>
      </c>
      <c r="D23" s="14" t="s">
        <v>21</v>
      </c>
      <c r="E23" s="23" t="s">
        <v>31</v>
      </c>
      <c r="F23" s="256">
        <v>4.99</v>
      </c>
      <c r="G23" s="257">
        <v>4.99</v>
      </c>
      <c r="H23" s="257">
        <v>5.49</v>
      </c>
      <c r="I23" s="260">
        <v>4.99</v>
      </c>
      <c r="J23" s="263">
        <v>8.98</v>
      </c>
      <c r="K23" s="223">
        <v>4.99</v>
      </c>
      <c r="L23" s="217">
        <v>4.99</v>
      </c>
      <c r="M23" s="208">
        <v>8.98</v>
      </c>
      <c r="N23" s="314">
        <v>3.99</v>
      </c>
      <c r="O23" s="396">
        <v>8.98</v>
      </c>
      <c r="P23" s="238">
        <f t="shared" si="0"/>
        <v>125.06265664160401</v>
      </c>
      <c r="Q23" s="239">
        <f t="shared" si="1"/>
        <v>79.959919839679344</v>
      </c>
    </row>
    <row r="24" spans="1:17" ht="16.5" thickBot="1">
      <c r="A24">
        <v>18</v>
      </c>
      <c r="B24" s="430"/>
      <c r="C24" s="13" t="s">
        <v>47</v>
      </c>
      <c r="D24" s="14" t="s">
        <v>48</v>
      </c>
      <c r="E24" s="23" t="s">
        <v>49</v>
      </c>
      <c r="F24" s="256">
        <v>5.39</v>
      </c>
      <c r="G24" s="257">
        <v>4.99</v>
      </c>
      <c r="H24" s="257">
        <v>5.69</v>
      </c>
      <c r="I24" s="260">
        <v>3.69</v>
      </c>
      <c r="J24" s="264">
        <v>3.69</v>
      </c>
      <c r="K24" s="217">
        <v>6.29</v>
      </c>
      <c r="L24" s="225">
        <v>3.98</v>
      </c>
      <c r="M24" s="192">
        <v>8.99</v>
      </c>
      <c r="N24" s="314">
        <v>5.98</v>
      </c>
      <c r="O24" s="396">
        <v>8.99</v>
      </c>
      <c r="P24" s="238">
        <f t="shared" si="0"/>
        <v>50.334448160535118</v>
      </c>
      <c r="Q24" s="239">
        <f t="shared" si="1"/>
        <v>66.790352504638236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23" t="s">
        <v>9</v>
      </c>
      <c r="F25" s="256">
        <v>17.489999999999998</v>
      </c>
      <c r="G25" s="257">
        <v>17.489999999999998</v>
      </c>
      <c r="H25" s="257">
        <v>16.98</v>
      </c>
      <c r="I25" s="260">
        <v>21.99</v>
      </c>
      <c r="J25" s="261">
        <v>19.98</v>
      </c>
      <c r="K25" s="218">
        <v>20.98</v>
      </c>
      <c r="L25" s="217">
        <v>21.98</v>
      </c>
      <c r="M25" s="193">
        <v>19.98</v>
      </c>
      <c r="N25" s="303">
        <v>22.89</v>
      </c>
      <c r="O25" s="396">
        <v>21.99</v>
      </c>
      <c r="P25" s="238">
        <f t="shared" si="0"/>
        <v>-3.9318479685452132</v>
      </c>
      <c r="Q25" s="239">
        <f t="shared" si="1"/>
        <v>25.728987993138944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23" t="s">
        <v>49</v>
      </c>
      <c r="F26" s="256">
        <v>8.69</v>
      </c>
      <c r="G26" s="257">
        <v>8.39</v>
      </c>
      <c r="H26" s="257">
        <v>8.39</v>
      </c>
      <c r="I26" s="260">
        <v>9.49</v>
      </c>
      <c r="J26" s="261">
        <v>9.98</v>
      </c>
      <c r="K26" s="223">
        <v>11.69</v>
      </c>
      <c r="L26" s="223">
        <v>11.69</v>
      </c>
      <c r="M26" s="192">
        <v>11.49</v>
      </c>
      <c r="N26" s="303">
        <v>11.49</v>
      </c>
      <c r="O26" s="396">
        <v>9.98</v>
      </c>
      <c r="P26" s="238">
        <f t="shared" si="0"/>
        <v>-13.141862489120982</v>
      </c>
      <c r="Q26" s="239">
        <f t="shared" si="1"/>
        <v>14.844649021864214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23" t="s">
        <v>49</v>
      </c>
      <c r="F27" s="256"/>
      <c r="G27" s="257"/>
      <c r="H27" s="257"/>
      <c r="I27" s="260"/>
      <c r="J27" s="261"/>
      <c r="K27" s="217"/>
      <c r="L27" s="217"/>
      <c r="M27" s="192"/>
      <c r="N27" s="303"/>
      <c r="O27" s="396"/>
      <c r="P27" s="238"/>
      <c r="Q27" s="239"/>
    </row>
    <row r="28" spans="1:17" ht="16.5" thickBot="1">
      <c r="A28">
        <v>22</v>
      </c>
      <c r="B28" s="430"/>
      <c r="C28" s="13" t="s">
        <v>52</v>
      </c>
      <c r="D28" s="14" t="s">
        <v>8</v>
      </c>
      <c r="E28" s="23" t="s">
        <v>49</v>
      </c>
      <c r="F28" s="256">
        <v>6.49</v>
      </c>
      <c r="G28" s="257">
        <v>5.99</v>
      </c>
      <c r="H28" s="257">
        <v>7.68</v>
      </c>
      <c r="I28" s="260">
        <v>6.99</v>
      </c>
      <c r="J28" s="261" t="s">
        <v>230</v>
      </c>
      <c r="K28" s="217">
        <v>8.69</v>
      </c>
      <c r="L28" s="217">
        <v>8.69</v>
      </c>
      <c r="M28" s="192">
        <v>9.7899999999999991</v>
      </c>
      <c r="N28" s="303">
        <v>9.49</v>
      </c>
      <c r="O28" s="396">
        <v>7.98</v>
      </c>
      <c r="P28" s="238">
        <f t="shared" si="0"/>
        <v>-15.911485774499468</v>
      </c>
      <c r="Q28" s="239">
        <f t="shared" si="1"/>
        <v>22.95839753466872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23" t="s">
        <v>12</v>
      </c>
      <c r="F29" s="256">
        <v>2.97</v>
      </c>
      <c r="G29" s="257">
        <v>3.99</v>
      </c>
      <c r="H29" s="257">
        <v>3.38</v>
      </c>
      <c r="I29" s="260">
        <v>4.99</v>
      </c>
      <c r="J29" s="261">
        <v>4.9800000000000004</v>
      </c>
      <c r="K29" s="217">
        <v>4.9800000000000004</v>
      </c>
      <c r="L29" s="223">
        <v>6.49</v>
      </c>
      <c r="M29" s="192">
        <v>5.59</v>
      </c>
      <c r="N29" s="324">
        <v>5.69</v>
      </c>
      <c r="O29" s="396">
        <v>5.29</v>
      </c>
      <c r="P29" s="238">
        <f t="shared" si="0"/>
        <v>-7.0298769771529095</v>
      </c>
      <c r="Q29" s="239">
        <f t="shared" si="1"/>
        <v>78.114478114478089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23" t="s">
        <v>12</v>
      </c>
      <c r="F30" s="256">
        <v>2.97</v>
      </c>
      <c r="G30" s="257">
        <v>2.95</v>
      </c>
      <c r="H30" s="257">
        <v>2.99</v>
      </c>
      <c r="I30" s="260">
        <v>3.96</v>
      </c>
      <c r="J30" s="261">
        <v>3.98</v>
      </c>
      <c r="K30" s="218">
        <v>3.96</v>
      </c>
      <c r="L30" s="217">
        <v>5.99</v>
      </c>
      <c r="M30" s="193">
        <v>4.49</v>
      </c>
      <c r="N30" s="303">
        <v>4.68</v>
      </c>
      <c r="O30" s="396">
        <v>4.63</v>
      </c>
      <c r="P30" s="238">
        <f t="shared" si="0"/>
        <v>-1.0683760683760681</v>
      </c>
      <c r="Q30" s="239">
        <f t="shared" si="1"/>
        <v>55.892255892255889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23" t="s">
        <v>31</v>
      </c>
      <c r="F31" s="256">
        <v>2.48</v>
      </c>
      <c r="G31" s="257">
        <v>2.89</v>
      </c>
      <c r="H31" s="257">
        <v>3.69</v>
      </c>
      <c r="I31" s="260">
        <v>2.58</v>
      </c>
      <c r="J31" s="261">
        <v>2.58</v>
      </c>
      <c r="K31" s="217">
        <v>2.68</v>
      </c>
      <c r="L31" s="217">
        <v>2.78</v>
      </c>
      <c r="M31" s="192">
        <v>2.79</v>
      </c>
      <c r="N31" s="303">
        <v>3.99</v>
      </c>
      <c r="O31" s="396">
        <v>2.79</v>
      </c>
      <c r="P31" s="238">
        <f t="shared" si="0"/>
        <v>-30.075187969924812</v>
      </c>
      <c r="Q31" s="239">
        <f t="shared" si="1"/>
        <v>12.5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23" t="s">
        <v>69</v>
      </c>
      <c r="F32" s="256">
        <v>3.39</v>
      </c>
      <c r="G32" s="257">
        <v>3.59</v>
      </c>
      <c r="H32" s="257">
        <v>3.69</v>
      </c>
      <c r="I32" s="260">
        <v>3.69</v>
      </c>
      <c r="J32" s="261">
        <v>3.19</v>
      </c>
      <c r="K32" s="217">
        <v>3.89</v>
      </c>
      <c r="L32" s="217">
        <v>3.79</v>
      </c>
      <c r="M32" s="192">
        <v>3.98</v>
      </c>
      <c r="N32" s="303">
        <v>3.99</v>
      </c>
      <c r="O32" s="396">
        <v>3.49</v>
      </c>
      <c r="P32" s="238">
        <f t="shared" si="0"/>
        <v>-12.531328320802004</v>
      </c>
      <c r="Q32" s="239">
        <f t="shared" si="1"/>
        <v>2.9498525073746293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23" t="s">
        <v>105</v>
      </c>
      <c r="F33" s="256">
        <v>2.98</v>
      </c>
      <c r="G33" s="257">
        <v>2.98</v>
      </c>
      <c r="H33" s="257">
        <v>3.39</v>
      </c>
      <c r="I33" s="260">
        <v>3.39</v>
      </c>
      <c r="J33" s="261">
        <v>3.39</v>
      </c>
      <c r="K33" s="217">
        <v>3.79</v>
      </c>
      <c r="L33" s="217">
        <v>3.79</v>
      </c>
      <c r="M33" s="192">
        <v>5.59</v>
      </c>
      <c r="N33" s="303">
        <v>5.59</v>
      </c>
      <c r="O33" s="396">
        <v>5.59</v>
      </c>
      <c r="P33" s="238">
        <f t="shared" si="0"/>
        <v>0</v>
      </c>
      <c r="Q33" s="239">
        <f t="shared" si="1"/>
        <v>87.583892617449663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23" t="s">
        <v>74</v>
      </c>
      <c r="F34" s="256">
        <v>8.2899999999999991</v>
      </c>
      <c r="G34" s="257">
        <v>8.49</v>
      </c>
      <c r="H34" s="257">
        <v>8.89</v>
      </c>
      <c r="I34" s="260">
        <v>9.59</v>
      </c>
      <c r="J34" s="261">
        <v>9.9499999999999993</v>
      </c>
      <c r="K34" s="217">
        <v>9.9499999999999993</v>
      </c>
      <c r="L34" s="225">
        <v>9.9499999999999993</v>
      </c>
      <c r="M34" s="193">
        <v>7.39</v>
      </c>
      <c r="N34" s="303">
        <v>6.79</v>
      </c>
      <c r="O34" s="396">
        <v>4.76</v>
      </c>
      <c r="P34" s="238">
        <f t="shared" si="0"/>
        <v>-29.896907216494853</v>
      </c>
      <c r="Q34" s="239">
        <f t="shared" si="1"/>
        <v>-42.581423401688774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23" t="s">
        <v>74</v>
      </c>
      <c r="F35" s="256">
        <v>7.59</v>
      </c>
      <c r="G35" s="257">
        <v>8.39</v>
      </c>
      <c r="H35" s="257">
        <v>8.49</v>
      </c>
      <c r="I35" s="260">
        <v>8.98</v>
      </c>
      <c r="J35" s="263">
        <v>9.7899999999999991</v>
      </c>
      <c r="K35" s="218">
        <v>8.7899999999999991</v>
      </c>
      <c r="L35" s="225">
        <v>8.59</v>
      </c>
      <c r="M35" s="193">
        <v>5.98</v>
      </c>
      <c r="N35" s="303">
        <v>5.39</v>
      </c>
      <c r="O35" s="396">
        <v>4.76</v>
      </c>
      <c r="P35" s="238">
        <f t="shared" si="0"/>
        <v>-11.688311688311686</v>
      </c>
      <c r="Q35" s="239">
        <f t="shared" si="1"/>
        <v>-37.285902503293805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23" t="s">
        <v>82</v>
      </c>
      <c r="F36" s="256">
        <v>1.39</v>
      </c>
      <c r="G36" s="257">
        <v>1.39</v>
      </c>
      <c r="H36" s="257">
        <v>1.49</v>
      </c>
      <c r="I36" s="260">
        <v>1.49</v>
      </c>
      <c r="J36" s="261">
        <v>1.49</v>
      </c>
      <c r="K36" s="217">
        <v>1.49</v>
      </c>
      <c r="L36" s="217">
        <v>1.49</v>
      </c>
      <c r="M36" s="192">
        <v>1.79</v>
      </c>
      <c r="N36" s="324">
        <v>2.89</v>
      </c>
      <c r="O36" s="396">
        <v>1.79</v>
      </c>
      <c r="P36" s="238">
        <f t="shared" si="0"/>
        <v>-38.062283737024224</v>
      </c>
      <c r="Q36" s="239">
        <f t="shared" si="1"/>
        <v>28.776978417266207</v>
      </c>
    </row>
    <row r="37" spans="1:17" ht="16.5" thickBot="1">
      <c r="A37">
        <v>31</v>
      </c>
      <c r="B37" s="430"/>
      <c r="C37" s="13" t="s">
        <v>89</v>
      </c>
      <c r="D37" s="14" t="s">
        <v>90</v>
      </c>
      <c r="E37" s="23" t="s">
        <v>91</v>
      </c>
      <c r="F37" s="256">
        <v>4.9800000000000004</v>
      </c>
      <c r="G37" s="257">
        <v>5.49</v>
      </c>
      <c r="H37" s="257">
        <v>5.99</v>
      </c>
      <c r="I37" s="260">
        <v>5.99</v>
      </c>
      <c r="J37" s="263">
        <v>5.99</v>
      </c>
      <c r="K37" s="223">
        <v>5.99</v>
      </c>
      <c r="L37" s="217">
        <v>5.99</v>
      </c>
      <c r="M37" s="193">
        <v>4.6900000000000004</v>
      </c>
      <c r="N37" s="324">
        <v>5.99</v>
      </c>
      <c r="O37" s="396">
        <v>5.99</v>
      </c>
      <c r="P37" s="238">
        <f t="shared" si="0"/>
        <v>0</v>
      </c>
      <c r="Q37" s="239">
        <f t="shared" si="1"/>
        <v>20.281124497991954</v>
      </c>
    </row>
    <row r="38" spans="1:17" ht="16.5" thickBot="1">
      <c r="A38">
        <v>32</v>
      </c>
      <c r="B38" s="431"/>
      <c r="C38" s="13" t="s">
        <v>92</v>
      </c>
      <c r="D38" s="14" t="s">
        <v>93</v>
      </c>
      <c r="E38" s="23" t="s">
        <v>94</v>
      </c>
      <c r="F38" s="256">
        <v>4.68</v>
      </c>
      <c r="G38" s="257">
        <v>4.68</v>
      </c>
      <c r="H38" s="257">
        <v>4.68</v>
      </c>
      <c r="I38" s="260">
        <v>4.68</v>
      </c>
      <c r="J38" s="267">
        <v>4.68</v>
      </c>
      <c r="K38" s="234">
        <v>4.68</v>
      </c>
      <c r="L38" s="234">
        <v>4.4800000000000004</v>
      </c>
      <c r="M38" s="195">
        <v>5.69</v>
      </c>
      <c r="N38" s="303">
        <v>5.69</v>
      </c>
      <c r="O38" s="396">
        <v>5.98</v>
      </c>
      <c r="P38" s="238">
        <f t="shared" si="0"/>
        <v>5.0966608084358427</v>
      </c>
      <c r="Q38" s="239">
        <f t="shared" si="1"/>
        <v>27.777777777777786</v>
      </c>
    </row>
    <row r="39" spans="1:17" ht="16.5" thickBot="1">
      <c r="A39">
        <v>33</v>
      </c>
      <c r="B39" s="429" t="s">
        <v>225</v>
      </c>
      <c r="C39" s="13" t="s">
        <v>10</v>
      </c>
      <c r="D39" s="14" t="s">
        <v>11</v>
      </c>
      <c r="E39" s="23" t="s">
        <v>12</v>
      </c>
      <c r="F39" s="256">
        <v>3.49</v>
      </c>
      <c r="G39" s="257">
        <v>3.49</v>
      </c>
      <c r="H39" s="257">
        <v>3.69</v>
      </c>
      <c r="I39" s="260">
        <v>3.69</v>
      </c>
      <c r="J39" s="263">
        <v>3.98</v>
      </c>
      <c r="K39" s="223">
        <v>6.36</v>
      </c>
      <c r="L39" s="223">
        <v>3.98</v>
      </c>
      <c r="M39" s="192">
        <v>3.98</v>
      </c>
      <c r="N39" s="303">
        <v>3.98</v>
      </c>
      <c r="O39" s="396">
        <v>3.98</v>
      </c>
      <c r="P39" s="238">
        <f t="shared" si="0"/>
        <v>0</v>
      </c>
      <c r="Q39" s="239">
        <f t="shared" si="1"/>
        <v>14.040114613180506</v>
      </c>
    </row>
    <row r="40" spans="1:17" ht="16.5" thickBot="1">
      <c r="A40">
        <v>34</v>
      </c>
      <c r="B40" s="430"/>
      <c r="C40" s="13" t="s">
        <v>10</v>
      </c>
      <c r="D40" s="14" t="s">
        <v>8</v>
      </c>
      <c r="E40" s="23" t="s">
        <v>13</v>
      </c>
      <c r="F40" s="256">
        <v>2.69</v>
      </c>
      <c r="G40" s="257">
        <v>1.98</v>
      </c>
      <c r="H40" s="257">
        <v>1.98</v>
      </c>
      <c r="I40" s="260">
        <v>1.98</v>
      </c>
      <c r="J40" s="264">
        <v>1.98</v>
      </c>
      <c r="K40" s="218">
        <v>1.98</v>
      </c>
      <c r="L40" s="217">
        <v>2.19</v>
      </c>
      <c r="M40" s="193">
        <v>2.68</v>
      </c>
      <c r="N40" s="314">
        <v>3.29</v>
      </c>
      <c r="O40" s="396">
        <v>2.68</v>
      </c>
      <c r="P40" s="238">
        <f t="shared" si="0"/>
        <v>-18.541033434650458</v>
      </c>
      <c r="Q40" s="239">
        <f t="shared" si="1"/>
        <v>-0.37174721189590798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23" t="s">
        <v>103</v>
      </c>
      <c r="F41" s="256">
        <v>14.99</v>
      </c>
      <c r="G41" s="257">
        <v>23.49</v>
      </c>
      <c r="H41" s="257">
        <v>16.98</v>
      </c>
      <c r="I41" s="260">
        <v>27.99</v>
      </c>
      <c r="J41" s="261">
        <v>16.98</v>
      </c>
      <c r="K41" s="261">
        <v>16.98</v>
      </c>
      <c r="L41" s="225">
        <v>16.98</v>
      </c>
      <c r="M41" s="192">
        <v>22.98</v>
      </c>
      <c r="N41" s="324">
        <v>27.98</v>
      </c>
      <c r="O41" s="396">
        <v>22.98</v>
      </c>
      <c r="P41" s="238">
        <f t="shared" si="0"/>
        <v>-17.869907076483202</v>
      </c>
      <c r="Q41" s="239">
        <f t="shared" si="1"/>
        <v>53.302201467645091</v>
      </c>
    </row>
    <row r="42" spans="1:17" ht="15.75" thickBot="1">
      <c r="A42">
        <v>36</v>
      </c>
      <c r="B42" s="430"/>
      <c r="C42" s="13" t="s">
        <v>14</v>
      </c>
      <c r="D42" s="14" t="s">
        <v>104</v>
      </c>
      <c r="E42" s="23" t="s">
        <v>103</v>
      </c>
      <c r="F42" s="256">
        <v>6.79</v>
      </c>
      <c r="G42" s="257">
        <v>4.99</v>
      </c>
      <c r="H42" s="257">
        <v>4.99</v>
      </c>
      <c r="I42" s="260">
        <v>7.58</v>
      </c>
      <c r="J42" s="261">
        <v>7.58</v>
      </c>
      <c r="K42" s="261">
        <v>7.58</v>
      </c>
      <c r="L42" s="261">
        <v>7.58</v>
      </c>
      <c r="M42" s="261">
        <v>7.58</v>
      </c>
      <c r="N42" s="261">
        <v>7.58</v>
      </c>
      <c r="O42" s="261">
        <v>7.58</v>
      </c>
      <c r="P42" s="238">
        <f t="shared" si="0"/>
        <v>0</v>
      </c>
      <c r="Q42" s="239">
        <f t="shared" si="1"/>
        <v>11.634756995581739</v>
      </c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23" t="s">
        <v>36</v>
      </c>
      <c r="F43" s="256">
        <v>2.4900000000000002</v>
      </c>
      <c r="G43" s="257">
        <v>2.4900000000000002</v>
      </c>
      <c r="H43" s="257">
        <v>2.4900000000000002</v>
      </c>
      <c r="I43" s="260">
        <v>1.99</v>
      </c>
      <c r="J43" s="264">
        <v>2.19</v>
      </c>
      <c r="K43" s="217">
        <v>2.89</v>
      </c>
      <c r="L43" s="225">
        <v>2.98</v>
      </c>
      <c r="M43" s="192">
        <v>4.9800000000000004</v>
      </c>
      <c r="N43" s="314">
        <v>3.29</v>
      </c>
      <c r="O43" s="396">
        <v>2.68</v>
      </c>
      <c r="P43" s="238">
        <f t="shared" si="0"/>
        <v>-18.541033434650458</v>
      </c>
      <c r="Q43" s="239">
        <f t="shared" si="1"/>
        <v>7.630522088353402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23" t="s">
        <v>36</v>
      </c>
      <c r="F44" s="256">
        <v>2.4900000000000002</v>
      </c>
      <c r="G44" s="256">
        <v>2.4900000000000002</v>
      </c>
      <c r="H44" s="256">
        <v>2.4900000000000002</v>
      </c>
      <c r="I44" s="261">
        <v>2.4900000000000002</v>
      </c>
      <c r="J44" s="261">
        <v>2.4900000000000002</v>
      </c>
      <c r="K44" s="261">
        <v>2.4900000000000002</v>
      </c>
      <c r="L44" s="261">
        <v>2.4900000000000002</v>
      </c>
      <c r="M44" s="261">
        <v>2.4900000000000002</v>
      </c>
      <c r="N44" s="324">
        <v>6.48</v>
      </c>
      <c r="O44" s="396">
        <v>6.48</v>
      </c>
      <c r="P44" s="238">
        <f t="shared" si="0"/>
        <v>0</v>
      </c>
      <c r="Q44" s="239">
        <f t="shared" si="1"/>
        <v>160.24096385542168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23" t="s">
        <v>39</v>
      </c>
      <c r="F45" s="256">
        <v>5.99</v>
      </c>
      <c r="G45" s="257">
        <v>5.99</v>
      </c>
      <c r="H45" s="257">
        <v>5.99</v>
      </c>
      <c r="I45" s="260">
        <v>5.99</v>
      </c>
      <c r="J45" s="261">
        <v>6.49</v>
      </c>
      <c r="K45" s="217">
        <v>6.49</v>
      </c>
      <c r="L45" s="217">
        <v>6.49</v>
      </c>
      <c r="M45" s="192">
        <v>6.98</v>
      </c>
      <c r="N45" s="303">
        <v>6.98</v>
      </c>
      <c r="O45" s="396">
        <v>6.98</v>
      </c>
      <c r="P45" s="238">
        <f t="shared" si="0"/>
        <v>0</v>
      </c>
      <c r="Q45" s="239">
        <f t="shared" si="1"/>
        <v>16.527545909849749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23" t="s">
        <v>39</v>
      </c>
      <c r="F46" s="256">
        <v>2.59</v>
      </c>
      <c r="G46" s="257">
        <v>2.59</v>
      </c>
      <c r="H46" s="257">
        <v>2.59</v>
      </c>
      <c r="I46" s="260">
        <v>2.99</v>
      </c>
      <c r="J46" s="261">
        <v>2.99</v>
      </c>
      <c r="K46" s="217">
        <v>2.99</v>
      </c>
      <c r="L46" s="217">
        <v>2.99</v>
      </c>
      <c r="M46" s="192">
        <v>3.17</v>
      </c>
      <c r="N46" s="303">
        <v>3.39</v>
      </c>
      <c r="O46" s="396">
        <v>3.99</v>
      </c>
      <c r="P46" s="238">
        <f t="shared" si="0"/>
        <v>17.69911504424779</v>
      </c>
      <c r="Q46" s="239">
        <f t="shared" si="1"/>
        <v>54.054054054054063</v>
      </c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23" t="s">
        <v>39</v>
      </c>
      <c r="F47" s="256">
        <v>1.83</v>
      </c>
      <c r="G47" s="257">
        <v>2.19</v>
      </c>
      <c r="H47" s="257">
        <v>2.39</v>
      </c>
      <c r="I47" s="258">
        <v>2.39</v>
      </c>
      <c r="J47" s="269">
        <v>2.4900000000000002</v>
      </c>
      <c r="K47" s="268">
        <v>2.29</v>
      </c>
      <c r="L47" s="215">
        <v>2.59</v>
      </c>
      <c r="M47" s="191">
        <v>2.79</v>
      </c>
      <c r="N47" s="314">
        <v>2.79</v>
      </c>
      <c r="O47" s="396">
        <v>2.59</v>
      </c>
      <c r="P47" s="238">
        <f t="shared" si="0"/>
        <v>-7.1684587813620055</v>
      </c>
      <c r="Q47" s="239">
        <f t="shared" si="1"/>
        <v>41.530054644808729</v>
      </c>
    </row>
    <row r="48" spans="1:17" ht="16.5" thickBot="1">
      <c r="A48">
        <v>42</v>
      </c>
      <c r="B48" s="430"/>
      <c r="C48" s="13" t="s">
        <v>40</v>
      </c>
      <c r="D48" s="14" t="s">
        <v>16</v>
      </c>
      <c r="E48" s="23" t="s">
        <v>39</v>
      </c>
      <c r="F48" s="256">
        <v>1.59</v>
      </c>
      <c r="G48" s="257">
        <v>1.59</v>
      </c>
      <c r="H48" s="257">
        <v>1.69</v>
      </c>
      <c r="I48" s="260">
        <v>1.83</v>
      </c>
      <c r="J48" s="264">
        <v>1.39</v>
      </c>
      <c r="K48" s="218">
        <v>1.48</v>
      </c>
      <c r="L48" s="225">
        <v>1.83</v>
      </c>
      <c r="M48" s="193">
        <v>1.89</v>
      </c>
      <c r="N48" s="314">
        <v>1.89</v>
      </c>
      <c r="O48" s="396">
        <v>1.89</v>
      </c>
      <c r="P48" s="238">
        <f t="shared" si="0"/>
        <v>0</v>
      </c>
      <c r="Q48" s="239">
        <f t="shared" si="1"/>
        <v>18.867924528301884</v>
      </c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23" t="s">
        <v>60</v>
      </c>
      <c r="F49" s="256">
        <v>2.39</v>
      </c>
      <c r="G49" s="257">
        <v>2.39</v>
      </c>
      <c r="H49" s="257">
        <v>2.4900000000000002</v>
      </c>
      <c r="I49" s="260">
        <v>2.4900000000000002</v>
      </c>
      <c r="J49" s="261">
        <v>2.4900000000000002</v>
      </c>
      <c r="K49" s="217">
        <v>2.4900000000000002</v>
      </c>
      <c r="L49" s="217">
        <v>2.79</v>
      </c>
      <c r="M49" s="192">
        <v>3.49</v>
      </c>
      <c r="N49" s="303">
        <v>3.44</v>
      </c>
      <c r="O49" s="396">
        <v>3.49</v>
      </c>
      <c r="P49" s="238">
        <f t="shared" si="0"/>
        <v>1.4534883720930196</v>
      </c>
      <c r="Q49" s="239">
        <f t="shared" si="1"/>
        <v>46.025104602510453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23" t="s">
        <v>39</v>
      </c>
      <c r="F50" s="256">
        <v>4.99</v>
      </c>
      <c r="G50" s="257">
        <v>3.79</v>
      </c>
      <c r="H50" s="257">
        <v>4.59</v>
      </c>
      <c r="I50" s="260">
        <v>4.99</v>
      </c>
      <c r="J50" s="261">
        <v>4.99</v>
      </c>
      <c r="K50" s="217">
        <v>5.48</v>
      </c>
      <c r="L50" s="217">
        <v>5.58</v>
      </c>
      <c r="M50" s="193">
        <v>5.39</v>
      </c>
      <c r="N50" s="303">
        <v>5.69</v>
      </c>
      <c r="O50" s="396">
        <v>5.59</v>
      </c>
      <c r="P50" s="238">
        <f t="shared" si="0"/>
        <v>-1.7574692442882309</v>
      </c>
      <c r="Q50" s="239">
        <f t="shared" si="1"/>
        <v>12.024048096192374</v>
      </c>
    </row>
    <row r="51" spans="1:17" ht="16.5" thickBot="1">
      <c r="A51">
        <v>45</v>
      </c>
      <c r="B51" s="430"/>
      <c r="C51" s="13" t="s">
        <v>63</v>
      </c>
      <c r="D51" s="14" t="s">
        <v>65</v>
      </c>
      <c r="E51" s="23" t="s">
        <v>39</v>
      </c>
      <c r="F51" s="256">
        <v>3.39</v>
      </c>
      <c r="G51" s="257">
        <v>3.39</v>
      </c>
      <c r="H51" s="257">
        <v>3.49</v>
      </c>
      <c r="I51" s="261">
        <v>2.99</v>
      </c>
      <c r="J51" s="261">
        <v>2.99</v>
      </c>
      <c r="K51" s="261">
        <v>2.99</v>
      </c>
      <c r="L51" s="261">
        <v>2.99</v>
      </c>
      <c r="M51" s="208">
        <v>6.99</v>
      </c>
      <c r="N51" s="303">
        <v>6.99</v>
      </c>
      <c r="O51" s="396">
        <v>6.99</v>
      </c>
      <c r="P51" s="238">
        <f t="shared" si="0"/>
        <v>0</v>
      </c>
      <c r="Q51" s="239">
        <f t="shared" si="1"/>
        <v>106.19469026548671</v>
      </c>
    </row>
    <row r="52" spans="1:17" ht="16.5" thickBot="1">
      <c r="A52">
        <v>46</v>
      </c>
      <c r="B52" s="430"/>
      <c r="C52" s="13" t="s">
        <v>75</v>
      </c>
      <c r="D52" s="14" t="s">
        <v>76</v>
      </c>
      <c r="E52" s="23" t="s">
        <v>77</v>
      </c>
      <c r="F52" s="256">
        <v>5.99</v>
      </c>
      <c r="G52" s="257"/>
      <c r="H52" s="257"/>
      <c r="I52" s="260"/>
      <c r="J52" s="261"/>
      <c r="K52" s="217"/>
      <c r="L52" s="217"/>
      <c r="M52" s="192"/>
      <c r="N52" s="303">
        <v>5.99</v>
      </c>
      <c r="O52" s="396">
        <v>5.99</v>
      </c>
      <c r="P52" s="238">
        <f t="shared" si="0"/>
        <v>0</v>
      </c>
      <c r="Q52" s="239">
        <f t="shared" si="1"/>
        <v>0</v>
      </c>
    </row>
    <row r="53" spans="1:17" ht="16.5" thickBot="1">
      <c r="A53">
        <v>47</v>
      </c>
      <c r="B53" s="430"/>
      <c r="C53" s="13" t="s">
        <v>78</v>
      </c>
      <c r="D53" s="14" t="s">
        <v>79</v>
      </c>
      <c r="E53" s="23" t="s">
        <v>80</v>
      </c>
      <c r="F53" s="256">
        <v>16.489999999999998</v>
      </c>
      <c r="G53" s="257"/>
      <c r="H53" s="257"/>
      <c r="I53" s="260"/>
      <c r="J53" s="261"/>
      <c r="K53" s="217"/>
      <c r="L53" s="217"/>
      <c r="M53" s="192"/>
      <c r="N53" s="303">
        <v>16.489999999999998</v>
      </c>
      <c r="O53" s="396">
        <v>16.489999999999998</v>
      </c>
      <c r="P53" s="238">
        <f t="shared" si="0"/>
        <v>0</v>
      </c>
      <c r="Q53" s="239">
        <f t="shared" si="1"/>
        <v>0</v>
      </c>
    </row>
    <row r="54" spans="1:17" ht="16.5" thickBot="1">
      <c r="A54">
        <v>48</v>
      </c>
      <c r="B54" s="430"/>
      <c r="C54" s="13" t="s">
        <v>81</v>
      </c>
      <c r="D54" s="14" t="s">
        <v>41</v>
      </c>
      <c r="E54" s="23" t="s">
        <v>82</v>
      </c>
      <c r="F54" s="256">
        <v>10.99</v>
      </c>
      <c r="G54" s="257">
        <v>10.99</v>
      </c>
      <c r="H54" s="257">
        <v>12.99</v>
      </c>
      <c r="I54" s="260">
        <v>12.99</v>
      </c>
      <c r="J54" s="261">
        <v>10.98</v>
      </c>
      <c r="K54" s="217">
        <v>13.89</v>
      </c>
      <c r="L54" s="217">
        <v>14.69</v>
      </c>
      <c r="M54" s="208">
        <v>15.98</v>
      </c>
      <c r="N54" s="303">
        <v>16.98</v>
      </c>
      <c r="O54" s="396">
        <v>12.99</v>
      </c>
      <c r="P54" s="238">
        <f t="shared" si="0"/>
        <v>-23.4982332155477</v>
      </c>
      <c r="Q54" s="239">
        <f t="shared" si="1"/>
        <v>18.198362147406726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23" t="s">
        <v>82</v>
      </c>
      <c r="F55" s="256">
        <v>7.96</v>
      </c>
      <c r="G55" s="257">
        <v>10.99</v>
      </c>
      <c r="H55" s="257">
        <v>12.99</v>
      </c>
      <c r="I55" s="260">
        <v>12.99</v>
      </c>
      <c r="J55" s="261">
        <v>10.98</v>
      </c>
      <c r="K55" s="218">
        <v>9.98</v>
      </c>
      <c r="L55" s="225">
        <v>10.89</v>
      </c>
      <c r="M55" s="208">
        <v>15.98</v>
      </c>
      <c r="N55" s="303">
        <v>15.98</v>
      </c>
      <c r="O55" s="396">
        <v>14.99</v>
      </c>
      <c r="P55" s="238">
        <f t="shared" si="0"/>
        <v>-6.1952440550688408</v>
      </c>
      <c r="Q55" s="239">
        <f t="shared" si="1"/>
        <v>88.316582914572876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23" t="s">
        <v>85</v>
      </c>
      <c r="F56" s="256">
        <v>9.98</v>
      </c>
      <c r="G56" s="257">
        <v>10.98</v>
      </c>
      <c r="H56" s="257">
        <v>8.49</v>
      </c>
      <c r="I56" s="260">
        <v>12.98</v>
      </c>
      <c r="J56" s="261">
        <v>12.98</v>
      </c>
      <c r="K56" s="217">
        <v>12.98</v>
      </c>
      <c r="L56" s="217">
        <v>12.98</v>
      </c>
      <c r="M56" s="192">
        <v>14.99</v>
      </c>
      <c r="N56" s="312">
        <v>14.99</v>
      </c>
      <c r="O56" s="396">
        <v>12.39</v>
      </c>
      <c r="P56" s="238">
        <f t="shared" si="0"/>
        <v>-17.344896597731818</v>
      </c>
      <c r="Q56" s="239">
        <f t="shared" si="1"/>
        <v>24.148296593186373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23" t="s">
        <v>85</v>
      </c>
      <c r="F57" s="256">
        <v>5.46</v>
      </c>
      <c r="G57" s="257">
        <v>7.23</v>
      </c>
      <c r="H57" s="257">
        <v>7.89</v>
      </c>
      <c r="I57" s="260">
        <v>7.89</v>
      </c>
      <c r="J57" s="264">
        <v>7.89</v>
      </c>
      <c r="K57" s="217">
        <v>10.96</v>
      </c>
      <c r="L57" s="217">
        <v>8.17</v>
      </c>
      <c r="M57" s="193">
        <v>4.9800000000000004</v>
      </c>
      <c r="N57" s="303">
        <v>11.89</v>
      </c>
      <c r="O57" s="396">
        <v>11.89</v>
      </c>
      <c r="P57" s="238">
        <f t="shared" si="0"/>
        <v>0</v>
      </c>
      <c r="Q57" s="239">
        <f t="shared" si="1"/>
        <v>117.76556776556777</v>
      </c>
    </row>
    <row r="58" spans="1:17" ht="16.5" thickBot="1">
      <c r="A58">
        <v>52</v>
      </c>
      <c r="B58" s="431"/>
      <c r="C58" s="13" t="s">
        <v>86</v>
      </c>
      <c r="D58" s="14" t="s">
        <v>87</v>
      </c>
      <c r="E58" s="23" t="s">
        <v>107</v>
      </c>
      <c r="F58" s="256">
        <v>1.98</v>
      </c>
      <c r="G58" s="256">
        <v>1.98</v>
      </c>
      <c r="H58" s="257">
        <v>2.59</v>
      </c>
      <c r="I58" s="260">
        <v>2.59</v>
      </c>
      <c r="J58" s="267">
        <v>2.59</v>
      </c>
      <c r="K58" s="234">
        <v>2.59</v>
      </c>
      <c r="L58" s="234">
        <v>2.59</v>
      </c>
      <c r="M58" s="208">
        <v>2.89</v>
      </c>
      <c r="N58" s="305">
        <v>2.89</v>
      </c>
      <c r="O58" s="396">
        <v>2.98</v>
      </c>
      <c r="P58" s="238">
        <f t="shared" si="0"/>
        <v>3.1141868512110733</v>
      </c>
      <c r="Q58" s="239">
        <f t="shared" si="1"/>
        <v>50.505050505050519</v>
      </c>
    </row>
    <row r="59" spans="1:17" ht="16.5" thickBot="1">
      <c r="A59">
        <v>53</v>
      </c>
      <c r="B59" s="564" t="s">
        <v>226</v>
      </c>
      <c r="C59" s="13" t="s">
        <v>95</v>
      </c>
      <c r="D59" s="14" t="s">
        <v>96</v>
      </c>
      <c r="E59" s="23" t="s">
        <v>97</v>
      </c>
      <c r="F59" s="256">
        <v>10.98</v>
      </c>
      <c r="G59" s="257">
        <v>10.98</v>
      </c>
      <c r="H59" s="257">
        <v>11.98</v>
      </c>
      <c r="I59" s="260">
        <v>11.98</v>
      </c>
      <c r="J59" s="263">
        <v>11.98</v>
      </c>
      <c r="K59" s="223">
        <v>11.98</v>
      </c>
      <c r="L59" s="217">
        <v>11.98</v>
      </c>
      <c r="M59" s="208">
        <v>14.98</v>
      </c>
      <c r="N59" s="324">
        <v>12.98</v>
      </c>
      <c r="O59" s="396">
        <v>12.98</v>
      </c>
      <c r="P59" s="238">
        <f t="shared" si="0"/>
        <v>0</v>
      </c>
      <c r="Q59" s="239">
        <f t="shared" si="1"/>
        <v>18.214936247723131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23" t="s">
        <v>97</v>
      </c>
      <c r="F60" s="256">
        <v>32.950000000000003</v>
      </c>
      <c r="G60" s="257">
        <v>22.9</v>
      </c>
      <c r="H60" s="257">
        <v>45.98</v>
      </c>
      <c r="I60" s="260">
        <v>37</v>
      </c>
      <c r="J60" s="261">
        <v>39.979999999999997</v>
      </c>
      <c r="K60" s="217">
        <v>34.9</v>
      </c>
      <c r="L60" s="223">
        <v>42.98</v>
      </c>
      <c r="M60" s="208">
        <v>45.98</v>
      </c>
      <c r="N60" s="324">
        <v>46</v>
      </c>
      <c r="O60" s="396">
        <v>37.979999999999997</v>
      </c>
      <c r="P60" s="238">
        <f t="shared" si="0"/>
        <v>-17.434782608695656</v>
      </c>
      <c r="Q60" s="239">
        <f t="shared" si="1"/>
        <v>15.265553869499215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24" t="s">
        <v>102</v>
      </c>
      <c r="F61" s="256">
        <v>6.65</v>
      </c>
      <c r="G61" s="257">
        <v>6.25</v>
      </c>
      <c r="H61" s="257">
        <v>6.48</v>
      </c>
      <c r="I61" s="260">
        <v>7.75</v>
      </c>
      <c r="J61" s="261">
        <v>7.75</v>
      </c>
      <c r="K61" s="217">
        <v>7.75</v>
      </c>
      <c r="L61" s="217">
        <v>7.75</v>
      </c>
      <c r="M61" s="192">
        <v>8.7899999999999991</v>
      </c>
      <c r="N61" s="314">
        <v>8.98</v>
      </c>
      <c r="O61" s="396">
        <v>9.98</v>
      </c>
      <c r="P61" s="238">
        <f t="shared" si="0"/>
        <v>11.1358574610245</v>
      </c>
      <c r="Q61" s="239">
        <f t="shared" si="1"/>
        <v>50.075187969924798</v>
      </c>
    </row>
    <row r="62" spans="1:17" ht="16.5" thickBot="1">
      <c r="A62">
        <v>56</v>
      </c>
      <c r="B62" s="566"/>
      <c r="C62" s="20" t="s">
        <v>56</v>
      </c>
      <c r="D62" s="21" t="s">
        <v>57</v>
      </c>
      <c r="E62" s="25" t="s">
        <v>49</v>
      </c>
      <c r="F62" s="270">
        <v>7.99</v>
      </c>
      <c r="G62" s="271">
        <v>6.99</v>
      </c>
      <c r="H62" s="271">
        <v>9.98</v>
      </c>
      <c r="I62" s="272">
        <v>10.98</v>
      </c>
      <c r="J62" s="273">
        <v>10.98</v>
      </c>
      <c r="K62" s="274">
        <v>10.98</v>
      </c>
      <c r="L62" s="274">
        <v>10.98</v>
      </c>
      <c r="M62" s="255">
        <v>9.98</v>
      </c>
      <c r="N62" s="303">
        <v>9.98</v>
      </c>
      <c r="O62" s="396">
        <v>9.98</v>
      </c>
      <c r="P62" s="238">
        <f t="shared" si="0"/>
        <v>0</v>
      </c>
      <c r="Q62" s="239">
        <f t="shared" si="1"/>
        <v>24.906132665832288</v>
      </c>
    </row>
    <row r="63" spans="1:17">
      <c r="F63" s="275">
        <f>SUM(F7:F62)</f>
        <v>493.44000000000011</v>
      </c>
      <c r="G63" s="275">
        <f t="shared" ref="G63:O63" si="2">SUM(G7:G62)</f>
        <v>475.2000000000001</v>
      </c>
      <c r="H63" s="275">
        <f t="shared" si="2"/>
        <v>497.97000000000008</v>
      </c>
      <c r="I63" s="275">
        <f t="shared" si="2"/>
        <v>529.87000000000012</v>
      </c>
      <c r="J63" s="275">
        <f t="shared" si="2"/>
        <v>516.20000000000016</v>
      </c>
      <c r="K63" s="275">
        <f t="shared" si="2"/>
        <v>529.70000000000016</v>
      </c>
      <c r="L63" s="275">
        <f t="shared" si="2"/>
        <v>535.65000000000009</v>
      </c>
      <c r="M63" s="275">
        <f t="shared" si="2"/>
        <v>572.2800000000002</v>
      </c>
      <c r="N63" s="275">
        <f t="shared" si="2"/>
        <v>588.70000000000016</v>
      </c>
      <c r="O63" s="275">
        <f t="shared" si="2"/>
        <v>561.6500000000002</v>
      </c>
      <c r="P63" s="238">
        <f t="shared" si="0"/>
        <v>-4.5948700526583934</v>
      </c>
      <c r="Q63" s="239">
        <f t="shared" si="1"/>
        <v>13.823362516212725</v>
      </c>
    </row>
    <row r="64" spans="1:17" ht="15.75">
      <c r="K64" s="149"/>
      <c r="L64" s="149"/>
      <c r="M64" s="149"/>
      <c r="N64" s="149"/>
      <c r="O64" s="149"/>
    </row>
  </sheetData>
  <sheetProtection password="ECE5" sheet="1" objects="1" scenarios="1"/>
  <mergeCells count="18">
    <mergeCell ref="O5:O6"/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F62" activeCellId="1" sqref="E62 F62:Q62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10.5703125" style="41" bestFit="1" customWidth="1"/>
    <col min="8" max="8" width="10.42578125" style="66" bestFit="1" customWidth="1"/>
    <col min="9" max="9" width="9.42578125" style="66" bestFit="1" customWidth="1"/>
    <col min="10" max="12" width="10" style="66" customWidth="1"/>
    <col min="13" max="15" width="10.7109375" style="66" customWidth="1"/>
    <col min="16" max="16" width="12.85546875" bestFit="1" customWidth="1"/>
    <col min="17" max="17" width="13" bestFit="1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</row>
    <row r="2" spans="1:17">
      <c r="A2" s="507" t="s">
        <v>139</v>
      </c>
      <c r="B2" s="507"/>
      <c r="C2" s="507"/>
      <c r="D2" s="507"/>
      <c r="E2" s="507"/>
      <c r="F2" s="507"/>
      <c r="G2" s="507"/>
    </row>
    <row r="3" spans="1:17">
      <c r="A3" s="508" t="s">
        <v>148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62" t="s">
        <v>268</v>
      </c>
      <c r="G5" s="562" t="s">
        <v>269</v>
      </c>
      <c r="H5" s="578" t="s">
        <v>270</v>
      </c>
      <c r="I5" s="578" t="s">
        <v>271</v>
      </c>
      <c r="J5" s="578" t="s">
        <v>232</v>
      </c>
      <c r="K5" s="580" t="s">
        <v>247</v>
      </c>
      <c r="L5" s="580" t="s">
        <v>248</v>
      </c>
      <c r="M5" s="580" t="s">
        <v>272</v>
      </c>
      <c r="N5" s="580" t="s">
        <v>278</v>
      </c>
      <c r="O5" s="580" t="s">
        <v>415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19" t="s">
        <v>138</v>
      </c>
      <c r="F6" s="562"/>
      <c r="G6" s="562"/>
      <c r="H6" s="578"/>
      <c r="I6" s="578"/>
      <c r="J6" s="579"/>
      <c r="K6" s="581"/>
      <c r="L6" s="581"/>
      <c r="M6" s="581"/>
      <c r="N6" s="581"/>
      <c r="O6" s="581"/>
      <c r="P6" s="37" t="s">
        <v>152</v>
      </c>
      <c r="Q6" s="37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22" t="s">
        <v>4</v>
      </c>
      <c r="F7" s="235">
        <v>6.99</v>
      </c>
      <c r="G7" s="278">
        <v>9.99</v>
      </c>
      <c r="H7" s="201">
        <v>6.5</v>
      </c>
      <c r="I7" s="201" t="s">
        <v>177</v>
      </c>
      <c r="J7" s="280">
        <v>4.9800000000000004</v>
      </c>
      <c r="K7" s="215">
        <v>7.39</v>
      </c>
      <c r="L7" s="281">
        <v>7.39</v>
      </c>
      <c r="M7" s="277">
        <v>9.9</v>
      </c>
      <c r="N7" s="310">
        <v>8.7899999999999991</v>
      </c>
      <c r="O7" s="378">
        <v>8.69</v>
      </c>
      <c r="P7" s="238">
        <f>O7*100/N7-100</f>
        <v>-1.137656427758813</v>
      </c>
      <c r="Q7" s="239">
        <f>O7*100/F7-100</f>
        <v>24.320457796852637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23" t="s">
        <v>6</v>
      </c>
      <c r="F8" s="235">
        <v>5.99</v>
      </c>
      <c r="G8" s="278">
        <v>9.7899999999999991</v>
      </c>
      <c r="H8" s="201">
        <v>6.49</v>
      </c>
      <c r="I8" s="201" t="s">
        <v>178</v>
      </c>
      <c r="J8" s="282">
        <v>9.7899999999999991</v>
      </c>
      <c r="K8" s="215">
        <v>8.2899999999999991</v>
      </c>
      <c r="L8" s="283">
        <v>6.99</v>
      </c>
      <c r="M8" s="277">
        <v>11.7</v>
      </c>
      <c r="N8" s="310">
        <v>8.89</v>
      </c>
      <c r="O8" s="378">
        <v>7.99</v>
      </c>
      <c r="P8" s="238">
        <f t="shared" ref="P8:P63" si="0">O8*100/N8-100</f>
        <v>-10.123734533183352</v>
      </c>
      <c r="Q8" s="239">
        <f t="shared" ref="Q8:Q63" si="1">O8*100/F8-100</f>
        <v>33.388981636060095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23" t="s">
        <v>9</v>
      </c>
      <c r="F9" s="235">
        <v>16.989999999999998</v>
      </c>
      <c r="G9" s="278">
        <v>17.989999999999998</v>
      </c>
      <c r="H9" s="201">
        <v>16.989999999999998</v>
      </c>
      <c r="I9" s="201" t="s">
        <v>179</v>
      </c>
      <c r="J9" s="282">
        <v>16.88</v>
      </c>
      <c r="K9" s="215">
        <v>16.989999999999998</v>
      </c>
      <c r="L9" s="281">
        <v>16.489999999999998</v>
      </c>
      <c r="M9" s="194">
        <v>19.2</v>
      </c>
      <c r="N9" s="312">
        <v>14.88</v>
      </c>
      <c r="O9" s="378">
        <v>19.29</v>
      </c>
      <c r="P9" s="238">
        <f t="shared" si="0"/>
        <v>29.637096774193537</v>
      </c>
      <c r="Q9" s="239">
        <f t="shared" si="1"/>
        <v>13.537374926427319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23" t="s">
        <v>9</v>
      </c>
      <c r="F10" s="235">
        <v>17.989999999999998</v>
      </c>
      <c r="G10" s="278">
        <v>17.989999999999998</v>
      </c>
      <c r="H10" s="201">
        <v>14.19</v>
      </c>
      <c r="I10" s="201" t="s">
        <v>183</v>
      </c>
      <c r="J10" s="284">
        <v>18.190000000000001</v>
      </c>
      <c r="K10" s="268">
        <v>17.440000000000001</v>
      </c>
      <c r="L10" s="281">
        <v>18.690000000000001</v>
      </c>
      <c r="M10" s="281">
        <v>18.690000000000001</v>
      </c>
      <c r="N10" s="324">
        <v>21.99</v>
      </c>
      <c r="O10" s="378">
        <v>20.99</v>
      </c>
      <c r="P10" s="238">
        <f t="shared" si="0"/>
        <v>-4.5475216007275918</v>
      </c>
      <c r="Q10" s="239">
        <f t="shared" si="1"/>
        <v>16.675931072818244</v>
      </c>
    </row>
    <row r="11" spans="1:17" ht="16.5" thickBot="1">
      <c r="A11">
        <v>5</v>
      </c>
      <c r="B11" s="430"/>
      <c r="C11" s="13" t="s">
        <v>17</v>
      </c>
      <c r="D11" s="14" t="s">
        <v>19</v>
      </c>
      <c r="E11" s="23" t="s">
        <v>9</v>
      </c>
      <c r="F11" s="256"/>
      <c r="G11" s="285"/>
      <c r="H11" s="201"/>
      <c r="I11" s="201"/>
      <c r="J11" s="282"/>
      <c r="K11" s="215"/>
      <c r="L11" s="281"/>
      <c r="M11" s="194"/>
      <c r="N11" s="311"/>
      <c r="O11" s="382"/>
      <c r="P11" s="238"/>
      <c r="Q11" s="239"/>
    </row>
    <row r="12" spans="1:17" ht="16.5" thickBot="1">
      <c r="A12">
        <v>6</v>
      </c>
      <c r="B12" s="430"/>
      <c r="C12" s="13" t="s">
        <v>20</v>
      </c>
      <c r="D12" s="14" t="s">
        <v>21</v>
      </c>
      <c r="E12" s="23" t="s">
        <v>9</v>
      </c>
      <c r="F12" s="256"/>
      <c r="G12" s="285"/>
      <c r="H12" s="201"/>
      <c r="I12" s="201"/>
      <c r="J12" s="282"/>
      <c r="K12" s="215"/>
      <c r="L12" s="281"/>
      <c r="M12" s="194"/>
      <c r="N12" s="311"/>
      <c r="O12" s="383"/>
      <c r="P12" s="238"/>
      <c r="Q12" s="239"/>
    </row>
    <row r="13" spans="1:17" ht="16.5" thickBot="1">
      <c r="A13">
        <v>7</v>
      </c>
      <c r="B13" s="430"/>
      <c r="C13" s="13" t="s">
        <v>22</v>
      </c>
      <c r="D13" s="14" t="s">
        <v>23</v>
      </c>
      <c r="E13" s="23" t="s">
        <v>9</v>
      </c>
      <c r="F13" s="235">
        <v>23.99</v>
      </c>
      <c r="G13" s="278">
        <v>23.99</v>
      </c>
      <c r="H13" s="201">
        <v>20.98</v>
      </c>
      <c r="I13" s="201" t="s">
        <v>184</v>
      </c>
      <c r="J13" s="286">
        <v>22.48</v>
      </c>
      <c r="K13" s="268">
        <v>19.989999999999998</v>
      </c>
      <c r="L13" s="281">
        <v>24.89</v>
      </c>
      <c r="M13" s="194">
        <v>28.6</v>
      </c>
      <c r="N13" s="310">
        <v>27.99</v>
      </c>
      <c r="O13" s="378">
        <v>28.99</v>
      </c>
      <c r="P13" s="238">
        <f t="shared" si="0"/>
        <v>3.5727045373347721</v>
      </c>
      <c r="Q13" s="239">
        <f t="shared" si="1"/>
        <v>20.842017507294713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23" t="s">
        <v>9</v>
      </c>
      <c r="F14" s="235"/>
      <c r="G14" s="285"/>
      <c r="H14" s="201"/>
      <c r="I14" s="201"/>
      <c r="J14" s="282"/>
      <c r="K14" s="215"/>
      <c r="L14" s="281"/>
      <c r="M14" s="194"/>
      <c r="N14" s="311"/>
      <c r="O14" s="384"/>
      <c r="P14" s="238"/>
      <c r="Q14" s="239"/>
    </row>
    <row r="15" spans="1:17" ht="16.5" thickBot="1">
      <c r="A15">
        <v>9</v>
      </c>
      <c r="B15" s="430"/>
      <c r="C15" s="13" t="s">
        <v>22</v>
      </c>
      <c r="D15" s="14" t="s">
        <v>25</v>
      </c>
      <c r="E15" s="23" t="s">
        <v>9</v>
      </c>
      <c r="F15" s="235">
        <v>26.99</v>
      </c>
      <c r="G15" s="235">
        <v>26.99</v>
      </c>
      <c r="H15" s="201">
        <v>27.98</v>
      </c>
      <c r="I15" s="201" t="s">
        <v>185</v>
      </c>
      <c r="J15" s="287">
        <v>25.79</v>
      </c>
      <c r="K15" s="215">
        <v>27.99</v>
      </c>
      <c r="L15" s="281">
        <v>27.59</v>
      </c>
      <c r="M15" s="276">
        <v>28.7</v>
      </c>
      <c r="N15" s="310">
        <v>29.99</v>
      </c>
      <c r="O15" s="378">
        <v>27.98</v>
      </c>
      <c r="P15" s="238">
        <f t="shared" si="0"/>
        <v>-6.7022340780260095</v>
      </c>
      <c r="Q15" s="239">
        <f t="shared" si="1"/>
        <v>3.6680251945164883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23" t="s">
        <v>4</v>
      </c>
      <c r="F16" s="235">
        <v>5.49</v>
      </c>
      <c r="G16" s="278">
        <v>7.59</v>
      </c>
      <c r="H16" s="201">
        <v>4.99</v>
      </c>
      <c r="I16" s="201" t="s">
        <v>186</v>
      </c>
      <c r="J16" s="282">
        <v>5.79</v>
      </c>
      <c r="K16" s="215">
        <v>5.89</v>
      </c>
      <c r="L16" s="281">
        <v>5.97</v>
      </c>
      <c r="M16" s="276">
        <v>5.0999999999999996</v>
      </c>
      <c r="N16" s="312">
        <v>5.99</v>
      </c>
      <c r="O16" s="378">
        <v>5.99</v>
      </c>
      <c r="P16" s="238">
        <f t="shared" si="0"/>
        <v>0</v>
      </c>
      <c r="Q16" s="239">
        <f t="shared" si="1"/>
        <v>9.1074681238615653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23" t="s">
        <v>6</v>
      </c>
      <c r="F17" s="235">
        <v>5.49</v>
      </c>
      <c r="G17" s="278">
        <v>5.49</v>
      </c>
      <c r="H17" s="201">
        <v>5.79</v>
      </c>
      <c r="I17" s="201" t="s">
        <v>187</v>
      </c>
      <c r="J17" s="286">
        <v>3.78</v>
      </c>
      <c r="K17" s="268">
        <v>3.99</v>
      </c>
      <c r="L17" s="281">
        <v>5.97</v>
      </c>
      <c r="M17" s="194">
        <v>6.7</v>
      </c>
      <c r="N17" s="312">
        <v>5.99</v>
      </c>
      <c r="O17" s="378">
        <v>6.59</v>
      </c>
      <c r="P17" s="238">
        <f t="shared" si="0"/>
        <v>10.016694490818026</v>
      </c>
      <c r="Q17" s="239">
        <f t="shared" si="1"/>
        <v>20.036429872495447</v>
      </c>
    </row>
    <row r="18" spans="1:17" ht="15.75" thickBot="1">
      <c r="A18">
        <v>12</v>
      </c>
      <c r="B18" s="430"/>
      <c r="C18" s="13" t="s">
        <v>29</v>
      </c>
      <c r="D18" s="14" t="s">
        <v>30</v>
      </c>
      <c r="E18" s="23" t="s">
        <v>31</v>
      </c>
      <c r="F18" s="256">
        <v>15.98</v>
      </c>
      <c r="G18" s="278">
        <v>16.989999999999998</v>
      </c>
      <c r="H18" s="201">
        <v>16.98</v>
      </c>
      <c r="I18" s="201" t="s">
        <v>182</v>
      </c>
      <c r="J18" s="284">
        <v>18.989999999999998</v>
      </c>
      <c r="K18" s="268">
        <v>18.579999999999998</v>
      </c>
      <c r="L18" s="281">
        <v>18.489999999999998</v>
      </c>
      <c r="M18" s="281">
        <v>18.489999999999998</v>
      </c>
      <c r="N18" s="281">
        <v>18.489999999999998</v>
      </c>
      <c r="O18" s="281">
        <v>18.489999999999998</v>
      </c>
      <c r="P18" s="238">
        <f t="shared" si="0"/>
        <v>0</v>
      </c>
      <c r="Q18" s="239">
        <f t="shared" si="1"/>
        <v>15.707133917396732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23" t="s">
        <v>31</v>
      </c>
      <c r="F19" s="235">
        <v>12.49</v>
      </c>
      <c r="G19" s="278">
        <v>12.89</v>
      </c>
      <c r="H19" s="278">
        <v>12.89</v>
      </c>
      <c r="I19" s="201" t="s">
        <v>188</v>
      </c>
      <c r="J19" s="287">
        <v>16.489999999999998</v>
      </c>
      <c r="K19" s="215">
        <v>16.489999999999998</v>
      </c>
      <c r="L19" s="283">
        <v>15.98</v>
      </c>
      <c r="M19" s="194">
        <v>17</v>
      </c>
      <c r="N19" s="343">
        <v>15.99</v>
      </c>
      <c r="O19" s="378">
        <v>13.98</v>
      </c>
      <c r="P19" s="238">
        <f t="shared" si="0"/>
        <v>-12.570356472795496</v>
      </c>
      <c r="Q19" s="239">
        <f t="shared" si="1"/>
        <v>11.92954363490793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23" t="s">
        <v>31</v>
      </c>
      <c r="F20" s="235">
        <v>13.99</v>
      </c>
      <c r="G20" s="278">
        <v>13.99</v>
      </c>
      <c r="H20" s="201">
        <v>15.99</v>
      </c>
      <c r="I20" s="201" t="s">
        <v>189</v>
      </c>
      <c r="J20" s="287">
        <v>14.89</v>
      </c>
      <c r="K20" s="268">
        <v>16.690000000000001</v>
      </c>
      <c r="L20" s="283">
        <v>14.9</v>
      </c>
      <c r="M20" s="194">
        <v>14.2</v>
      </c>
      <c r="N20" s="312">
        <v>11.98</v>
      </c>
      <c r="O20" s="378">
        <v>13.48</v>
      </c>
      <c r="P20" s="238">
        <f t="shared" si="0"/>
        <v>12.520868113522539</v>
      </c>
      <c r="Q20" s="239">
        <f t="shared" si="1"/>
        <v>-3.6454610436025803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23" t="s">
        <v>105</v>
      </c>
      <c r="F21" s="278">
        <v>4.1900000000000004</v>
      </c>
      <c r="G21" s="278">
        <v>4.1900000000000004</v>
      </c>
      <c r="H21" s="201">
        <v>3.59</v>
      </c>
      <c r="I21" s="201" t="s">
        <v>190</v>
      </c>
      <c r="J21" s="282">
        <v>3.29</v>
      </c>
      <c r="K21" s="215">
        <v>3.59</v>
      </c>
      <c r="L21" s="281">
        <v>3.59</v>
      </c>
      <c r="M21" s="194">
        <v>3.8</v>
      </c>
      <c r="N21" s="343">
        <v>3.69</v>
      </c>
      <c r="O21" s="378">
        <v>4.59</v>
      </c>
      <c r="P21" s="238">
        <f t="shared" si="0"/>
        <v>24.390243902439025</v>
      </c>
      <c r="Q21" s="239">
        <f t="shared" si="1"/>
        <v>9.546539379474936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23" t="s">
        <v>106</v>
      </c>
      <c r="F22" s="235">
        <v>4.79</v>
      </c>
      <c r="G22" s="278">
        <v>5.79</v>
      </c>
      <c r="H22" s="201">
        <v>4.9800000000000004</v>
      </c>
      <c r="I22" s="201" t="s">
        <v>191</v>
      </c>
      <c r="J22" s="288">
        <v>5.39</v>
      </c>
      <c r="K22" s="215">
        <v>4.99</v>
      </c>
      <c r="L22" s="281">
        <v>5.29</v>
      </c>
      <c r="M22" s="277">
        <v>6.7</v>
      </c>
      <c r="N22" s="312">
        <v>6.29</v>
      </c>
      <c r="O22" s="378">
        <v>8.09</v>
      </c>
      <c r="P22" s="238">
        <f t="shared" si="0"/>
        <v>28.616852146263909</v>
      </c>
      <c r="Q22" s="239">
        <f t="shared" si="1"/>
        <v>68.893528183716086</v>
      </c>
    </row>
    <row r="23" spans="1:17" ht="15.75" thickBot="1">
      <c r="A23">
        <v>17</v>
      </c>
      <c r="B23" s="430"/>
      <c r="C23" s="13" t="s">
        <v>46</v>
      </c>
      <c r="D23" s="14" t="s">
        <v>21</v>
      </c>
      <c r="E23" s="23" t="s">
        <v>31</v>
      </c>
      <c r="F23" s="278">
        <v>4.49</v>
      </c>
      <c r="G23" s="278">
        <v>4.49</v>
      </c>
      <c r="H23" s="278">
        <v>4.49</v>
      </c>
      <c r="I23" s="201">
        <v>4.49</v>
      </c>
      <c r="J23" s="289">
        <v>4.49</v>
      </c>
      <c r="K23" s="289">
        <v>4.49</v>
      </c>
      <c r="L23" s="289">
        <v>4.49</v>
      </c>
      <c r="M23" s="289">
        <v>4.49</v>
      </c>
      <c r="N23" s="289">
        <v>4.49</v>
      </c>
      <c r="O23" s="289">
        <v>4.49</v>
      </c>
      <c r="P23" s="238">
        <f t="shared" si="0"/>
        <v>0</v>
      </c>
      <c r="Q23" s="239">
        <f t="shared" si="1"/>
        <v>0</v>
      </c>
    </row>
    <row r="24" spans="1:17" ht="16.5" thickBot="1">
      <c r="A24">
        <v>18</v>
      </c>
      <c r="B24" s="430"/>
      <c r="C24" s="13" t="s">
        <v>47</v>
      </c>
      <c r="D24" s="14" t="s">
        <v>48</v>
      </c>
      <c r="E24" s="23" t="s">
        <v>49</v>
      </c>
      <c r="F24" s="256">
        <v>5.89</v>
      </c>
      <c r="G24" s="278">
        <v>5.59</v>
      </c>
      <c r="H24" s="201">
        <v>5.59</v>
      </c>
      <c r="I24" s="201" t="s">
        <v>192</v>
      </c>
      <c r="J24" s="284">
        <v>6.39</v>
      </c>
      <c r="K24" s="215">
        <v>6.39</v>
      </c>
      <c r="L24" s="281">
        <v>6.39</v>
      </c>
      <c r="M24" s="194">
        <v>9.5</v>
      </c>
      <c r="N24" s="310">
        <v>9.99</v>
      </c>
      <c r="O24" s="387">
        <v>10.19</v>
      </c>
      <c r="P24" s="238">
        <f t="shared" si="0"/>
        <v>2.0020020020020013</v>
      </c>
      <c r="Q24" s="239">
        <f t="shared" si="1"/>
        <v>73.005093378607825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23" t="s">
        <v>9</v>
      </c>
      <c r="F25" s="235">
        <v>15.99</v>
      </c>
      <c r="G25" s="278">
        <v>14.88</v>
      </c>
      <c r="H25" s="201">
        <v>16.59</v>
      </c>
      <c r="I25" s="201" t="s">
        <v>193</v>
      </c>
      <c r="J25" s="287">
        <v>16.88</v>
      </c>
      <c r="K25" s="287">
        <v>16.88</v>
      </c>
      <c r="L25" s="281">
        <v>21.89</v>
      </c>
      <c r="M25" s="194">
        <v>20.5</v>
      </c>
      <c r="N25" s="313">
        <v>18.88</v>
      </c>
      <c r="O25" s="384">
        <v>18.88</v>
      </c>
      <c r="P25" s="238">
        <f t="shared" si="0"/>
        <v>0</v>
      </c>
      <c r="Q25" s="239">
        <f t="shared" si="1"/>
        <v>18.07379612257661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23" t="s">
        <v>49</v>
      </c>
      <c r="F26" s="235">
        <v>7.59</v>
      </c>
      <c r="G26" s="278">
        <v>7.49</v>
      </c>
      <c r="H26" s="201">
        <v>6.29</v>
      </c>
      <c r="I26" s="201" t="s">
        <v>178</v>
      </c>
      <c r="J26" s="287">
        <v>8.69</v>
      </c>
      <c r="K26" s="268">
        <v>9.49</v>
      </c>
      <c r="L26" s="281">
        <v>10.29</v>
      </c>
      <c r="M26" s="194">
        <v>10.6</v>
      </c>
      <c r="N26" s="310">
        <v>10.99</v>
      </c>
      <c r="O26" s="386">
        <v>10.59</v>
      </c>
      <c r="P26" s="238">
        <f t="shared" si="0"/>
        <v>-3.6396724294813509</v>
      </c>
      <c r="Q26" s="239">
        <f t="shared" si="1"/>
        <v>39.525691699604749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23" t="s">
        <v>49</v>
      </c>
      <c r="F27" s="235"/>
      <c r="G27" s="285"/>
      <c r="H27" s="201"/>
      <c r="I27" s="201"/>
      <c r="J27" s="282"/>
      <c r="K27" s="215"/>
      <c r="L27" s="281"/>
      <c r="M27" s="194"/>
      <c r="N27" s="311"/>
      <c r="O27" s="384"/>
      <c r="P27" s="238"/>
      <c r="Q27" s="239"/>
    </row>
    <row r="28" spans="1:17" ht="16.5" thickBot="1">
      <c r="A28">
        <v>22</v>
      </c>
      <c r="B28" s="430"/>
      <c r="C28" s="13" t="s">
        <v>52</v>
      </c>
      <c r="D28" s="14" t="s">
        <v>8</v>
      </c>
      <c r="E28" s="23" t="s">
        <v>49</v>
      </c>
      <c r="F28" s="235">
        <v>5.99</v>
      </c>
      <c r="G28" s="278">
        <v>5.89</v>
      </c>
      <c r="H28" s="201">
        <v>5.89</v>
      </c>
      <c r="I28" s="201" t="s">
        <v>194</v>
      </c>
      <c r="J28" s="284">
        <v>6.49</v>
      </c>
      <c r="K28" s="268">
        <v>6.49</v>
      </c>
      <c r="L28" s="281">
        <v>8.89</v>
      </c>
      <c r="M28" s="194">
        <v>8.1999999999999993</v>
      </c>
      <c r="N28" s="310">
        <v>8.8800000000000008</v>
      </c>
      <c r="O28" s="378">
        <v>7.99</v>
      </c>
      <c r="P28" s="238">
        <f t="shared" si="0"/>
        <v>-10.022522522522536</v>
      </c>
      <c r="Q28" s="239">
        <f t="shared" si="1"/>
        <v>33.388981636060095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23" t="s">
        <v>12</v>
      </c>
      <c r="F29" s="235">
        <v>2.78</v>
      </c>
      <c r="G29" s="278">
        <v>4.99</v>
      </c>
      <c r="H29" s="201">
        <v>2.97</v>
      </c>
      <c r="I29" s="201" t="s">
        <v>195</v>
      </c>
      <c r="J29" s="287">
        <v>3.98</v>
      </c>
      <c r="K29" s="287">
        <v>3.98</v>
      </c>
      <c r="L29" s="281">
        <v>5.89</v>
      </c>
      <c r="M29" s="194">
        <v>5.0999999999999996</v>
      </c>
      <c r="N29" s="313">
        <v>4.4800000000000004</v>
      </c>
      <c r="O29" s="384">
        <v>4.79</v>
      </c>
      <c r="P29" s="238">
        <f t="shared" si="0"/>
        <v>6.919642857142847</v>
      </c>
      <c r="Q29" s="239">
        <f t="shared" si="1"/>
        <v>72.302158273381309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23" t="s">
        <v>12</v>
      </c>
      <c r="F30" s="235">
        <v>2.78</v>
      </c>
      <c r="G30" s="278">
        <v>4.99</v>
      </c>
      <c r="H30" s="201">
        <v>2.97</v>
      </c>
      <c r="I30" s="201" t="s">
        <v>195</v>
      </c>
      <c r="J30" s="280">
        <v>3.98</v>
      </c>
      <c r="K30" s="215">
        <v>4.38</v>
      </c>
      <c r="L30" s="281">
        <v>5.79</v>
      </c>
      <c r="M30" s="194">
        <v>4.9000000000000004</v>
      </c>
      <c r="N30" s="312">
        <v>4.4800000000000004</v>
      </c>
      <c r="O30" s="386">
        <v>4.6900000000000004</v>
      </c>
      <c r="P30" s="238">
        <f t="shared" si="0"/>
        <v>4.6875</v>
      </c>
      <c r="Q30" s="239">
        <f t="shared" si="1"/>
        <v>68.705035971223055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23" t="s">
        <v>31</v>
      </c>
      <c r="F31" s="235">
        <v>2.5499999999999998</v>
      </c>
      <c r="G31" s="278">
        <v>2.99</v>
      </c>
      <c r="H31" s="201">
        <v>2.69</v>
      </c>
      <c r="I31" s="201" t="s">
        <v>196</v>
      </c>
      <c r="J31" s="282">
        <v>2.78</v>
      </c>
      <c r="K31" s="215">
        <v>2.99</v>
      </c>
      <c r="L31" s="281">
        <v>2.4900000000000002</v>
      </c>
      <c r="M31" s="194">
        <v>4.0999999999999996</v>
      </c>
      <c r="N31" s="312">
        <v>2.99</v>
      </c>
      <c r="O31" s="378">
        <v>3.99</v>
      </c>
      <c r="P31" s="238">
        <f t="shared" si="0"/>
        <v>33.444816053511687</v>
      </c>
      <c r="Q31" s="239">
        <f t="shared" si="1"/>
        <v>56.470588235294116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23" t="s">
        <v>69</v>
      </c>
      <c r="F32" s="235">
        <v>3.49</v>
      </c>
      <c r="G32" s="278">
        <v>3.39</v>
      </c>
      <c r="H32" s="201">
        <v>3.59</v>
      </c>
      <c r="I32" s="201" t="s">
        <v>180</v>
      </c>
      <c r="J32" s="282">
        <v>3.59</v>
      </c>
      <c r="K32" s="215">
        <v>3.79</v>
      </c>
      <c r="L32" s="281">
        <v>4.1900000000000004</v>
      </c>
      <c r="M32" s="194">
        <v>4.0999999999999996</v>
      </c>
      <c r="N32" s="312">
        <v>2.99</v>
      </c>
      <c r="O32" s="378">
        <v>4.59</v>
      </c>
      <c r="P32" s="238">
        <f t="shared" si="0"/>
        <v>53.511705685618722</v>
      </c>
      <c r="Q32" s="239">
        <f t="shared" si="1"/>
        <v>31.51862464183381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23" t="s">
        <v>105</v>
      </c>
      <c r="F33" s="235">
        <v>2.99</v>
      </c>
      <c r="G33" s="278">
        <v>4.1900000000000004</v>
      </c>
      <c r="H33" s="201">
        <v>3.29</v>
      </c>
      <c r="I33" s="201" t="s">
        <v>197</v>
      </c>
      <c r="J33" s="284">
        <v>3.09</v>
      </c>
      <c r="K33" s="215">
        <v>3.19</v>
      </c>
      <c r="L33" s="281">
        <v>3.99</v>
      </c>
      <c r="M33" s="194">
        <v>5.5</v>
      </c>
      <c r="N33" s="310">
        <v>5.29</v>
      </c>
      <c r="O33" s="387">
        <v>4.99</v>
      </c>
      <c r="P33" s="238">
        <f t="shared" si="0"/>
        <v>-5.6710775047259006</v>
      </c>
      <c r="Q33" s="239">
        <f t="shared" si="1"/>
        <v>66.889632107023402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23" t="s">
        <v>74</v>
      </c>
      <c r="F34" s="256">
        <v>7.89</v>
      </c>
      <c r="G34" s="278">
        <v>7.99</v>
      </c>
      <c r="H34" s="201">
        <v>8.2899999999999991</v>
      </c>
      <c r="I34" s="201" t="s">
        <v>198</v>
      </c>
      <c r="J34" s="287">
        <v>9.49</v>
      </c>
      <c r="K34" s="268">
        <v>9.7899999999999991</v>
      </c>
      <c r="L34" s="281">
        <v>9.99</v>
      </c>
      <c r="M34" s="276">
        <v>7.1</v>
      </c>
      <c r="N34" s="312">
        <v>5.93</v>
      </c>
      <c r="O34" s="378">
        <v>5.69</v>
      </c>
      <c r="P34" s="238">
        <f t="shared" si="0"/>
        <v>-4.0472175379426574</v>
      </c>
      <c r="Q34" s="239">
        <f t="shared" si="1"/>
        <v>-27.883396704689474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23" t="s">
        <v>74</v>
      </c>
      <c r="F35" s="235">
        <v>7.59</v>
      </c>
      <c r="G35" s="278">
        <v>7.89</v>
      </c>
      <c r="H35" s="201">
        <v>8.2899999999999991</v>
      </c>
      <c r="I35" s="201" t="s">
        <v>199</v>
      </c>
      <c r="J35" s="282">
        <v>8.99</v>
      </c>
      <c r="K35" s="215">
        <v>8.99</v>
      </c>
      <c r="L35" s="281">
        <v>9.39</v>
      </c>
      <c r="M35" s="194">
        <v>6.7</v>
      </c>
      <c r="N35" s="310">
        <v>5.93</v>
      </c>
      <c r="O35" s="378">
        <v>4.59</v>
      </c>
      <c r="P35" s="238">
        <f t="shared" si="0"/>
        <v>-22.596964586846539</v>
      </c>
      <c r="Q35" s="239">
        <f t="shared" si="1"/>
        <v>-39.525691699604742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23" t="s">
        <v>82</v>
      </c>
      <c r="F36" s="235">
        <v>1.19</v>
      </c>
      <c r="G36" s="290">
        <v>1.69</v>
      </c>
      <c r="H36" s="201">
        <v>1.19</v>
      </c>
      <c r="I36" s="201" t="s">
        <v>200</v>
      </c>
      <c r="J36" s="287">
        <v>1.29</v>
      </c>
      <c r="K36" s="215">
        <v>1.29</v>
      </c>
      <c r="L36" s="281">
        <v>1.49</v>
      </c>
      <c r="M36" s="276">
        <v>1.5</v>
      </c>
      <c r="N36" s="310">
        <v>2.69</v>
      </c>
      <c r="O36" s="378">
        <v>1.99</v>
      </c>
      <c r="P36" s="238">
        <f t="shared" si="0"/>
        <v>-26.022304832713758</v>
      </c>
      <c r="Q36" s="239">
        <f t="shared" si="1"/>
        <v>67.226890756302538</v>
      </c>
    </row>
    <row r="37" spans="1:17" ht="16.5" thickBot="1">
      <c r="A37">
        <v>31</v>
      </c>
      <c r="B37" s="430"/>
      <c r="C37" s="13" t="s">
        <v>89</v>
      </c>
      <c r="D37" s="14" t="s">
        <v>90</v>
      </c>
      <c r="E37" s="23" t="s">
        <v>91</v>
      </c>
      <c r="F37" s="235">
        <v>4.3899999999999997</v>
      </c>
      <c r="G37" s="290">
        <v>4.99</v>
      </c>
      <c r="H37" s="201">
        <v>5.59</v>
      </c>
      <c r="I37" s="201" t="s">
        <v>201</v>
      </c>
      <c r="J37" s="282">
        <v>4.59</v>
      </c>
      <c r="K37" s="268">
        <v>5.29</v>
      </c>
      <c r="L37" s="281">
        <v>5.39</v>
      </c>
      <c r="M37" s="194">
        <v>5.6</v>
      </c>
      <c r="N37" s="310">
        <v>4.99</v>
      </c>
      <c r="O37" s="378">
        <v>5.49</v>
      </c>
      <c r="P37" s="238">
        <f t="shared" si="0"/>
        <v>10.020040080160314</v>
      </c>
      <c r="Q37" s="239">
        <f t="shared" si="1"/>
        <v>25.05694760820046</v>
      </c>
    </row>
    <row r="38" spans="1:17" ht="16.5" thickBot="1">
      <c r="A38">
        <v>32</v>
      </c>
      <c r="B38" s="431"/>
      <c r="C38" s="13" t="s">
        <v>92</v>
      </c>
      <c r="D38" s="14" t="s">
        <v>93</v>
      </c>
      <c r="E38" s="23" t="s">
        <v>94</v>
      </c>
      <c r="F38" s="235">
        <v>4.18</v>
      </c>
      <c r="G38" s="290">
        <v>4.29</v>
      </c>
      <c r="H38" s="201">
        <v>4.29</v>
      </c>
      <c r="I38" s="201" t="s">
        <v>202</v>
      </c>
      <c r="J38" s="282">
        <v>4.29</v>
      </c>
      <c r="K38" s="215">
        <v>4.49</v>
      </c>
      <c r="L38" s="281">
        <v>4.59</v>
      </c>
      <c r="M38" s="277">
        <v>6</v>
      </c>
      <c r="N38" s="310">
        <v>5.89</v>
      </c>
      <c r="O38" s="378">
        <v>6.19</v>
      </c>
      <c r="P38" s="238">
        <f t="shared" si="0"/>
        <v>5.0933786078098535</v>
      </c>
      <c r="Q38" s="239">
        <f t="shared" si="1"/>
        <v>48.086124401913878</v>
      </c>
    </row>
    <row r="39" spans="1:17" ht="16.5" thickBot="1">
      <c r="A39">
        <v>33</v>
      </c>
      <c r="B39" s="429" t="s">
        <v>225</v>
      </c>
      <c r="C39" s="13" t="s">
        <v>10</v>
      </c>
      <c r="D39" s="14" t="s">
        <v>11</v>
      </c>
      <c r="E39" s="23" t="s">
        <v>12</v>
      </c>
      <c r="F39" s="235">
        <v>3.39</v>
      </c>
      <c r="G39" s="278">
        <v>3.99</v>
      </c>
      <c r="H39" s="201">
        <v>3.99</v>
      </c>
      <c r="I39" s="201" t="s">
        <v>180</v>
      </c>
      <c r="J39" s="282">
        <v>3.59</v>
      </c>
      <c r="K39" s="215">
        <v>3.39</v>
      </c>
      <c r="L39" s="281">
        <v>3.89</v>
      </c>
      <c r="M39" s="277">
        <v>4.5999999999999996</v>
      </c>
      <c r="N39" s="310">
        <v>4.1900000000000004</v>
      </c>
      <c r="O39" s="378">
        <v>3.89</v>
      </c>
      <c r="P39" s="238">
        <f t="shared" si="0"/>
        <v>-7.1599045346062127</v>
      </c>
      <c r="Q39" s="239">
        <f t="shared" si="1"/>
        <v>14.749262536873147</v>
      </c>
    </row>
    <row r="40" spans="1:17" ht="16.5" thickBot="1">
      <c r="A40">
        <v>34</v>
      </c>
      <c r="B40" s="430"/>
      <c r="C40" s="13" t="s">
        <v>10</v>
      </c>
      <c r="D40" s="14" t="s">
        <v>8</v>
      </c>
      <c r="E40" s="23" t="s">
        <v>13</v>
      </c>
      <c r="F40" s="235">
        <v>3.19</v>
      </c>
      <c r="G40" s="278">
        <v>3.29</v>
      </c>
      <c r="H40" s="201">
        <v>3.39</v>
      </c>
      <c r="I40" s="201" t="s">
        <v>181</v>
      </c>
      <c r="J40" s="288">
        <v>3.49</v>
      </c>
      <c r="K40" s="215">
        <v>3.39</v>
      </c>
      <c r="L40" s="281">
        <v>3.69</v>
      </c>
      <c r="M40" s="277">
        <v>4.5999999999999996</v>
      </c>
      <c r="N40" s="322">
        <v>4.1900000000000004</v>
      </c>
      <c r="O40" s="387">
        <v>3.89</v>
      </c>
      <c r="P40" s="238">
        <f t="shared" si="0"/>
        <v>-7.1599045346062127</v>
      </c>
      <c r="Q40" s="239">
        <f t="shared" si="1"/>
        <v>21.943573667711604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23" t="s">
        <v>103</v>
      </c>
      <c r="F41" s="235">
        <v>15.98</v>
      </c>
      <c r="G41" s="278">
        <v>24.98</v>
      </c>
      <c r="H41" s="278">
        <v>24.98</v>
      </c>
      <c r="I41" s="201" t="s">
        <v>182</v>
      </c>
      <c r="J41" s="291">
        <v>15.98</v>
      </c>
      <c r="K41" s="268">
        <v>14.19</v>
      </c>
      <c r="L41" s="281">
        <v>17.98</v>
      </c>
      <c r="M41" s="194">
        <v>23.6</v>
      </c>
      <c r="N41" s="310">
        <v>22.89</v>
      </c>
      <c r="O41" s="387">
        <v>25.49</v>
      </c>
      <c r="P41" s="238">
        <f t="shared" si="0"/>
        <v>11.358671909130621</v>
      </c>
      <c r="Q41" s="239">
        <f t="shared" si="1"/>
        <v>59.511889862327905</v>
      </c>
    </row>
    <row r="42" spans="1:17" ht="16.5" thickBot="1">
      <c r="A42">
        <v>36</v>
      </c>
      <c r="B42" s="430"/>
      <c r="C42" s="13" t="s">
        <v>14</v>
      </c>
      <c r="D42" s="14" t="s">
        <v>104</v>
      </c>
      <c r="E42" s="23" t="s">
        <v>103</v>
      </c>
      <c r="F42" s="235"/>
      <c r="G42" s="285"/>
      <c r="H42" s="201"/>
      <c r="I42" s="201"/>
      <c r="J42" s="284"/>
      <c r="K42" s="215"/>
      <c r="L42" s="281"/>
      <c r="M42" s="194"/>
      <c r="N42" s="311"/>
      <c r="O42" s="384"/>
      <c r="P42" s="238"/>
      <c r="Q42" s="239"/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23" t="s">
        <v>36</v>
      </c>
      <c r="F43" s="235">
        <v>4.6900000000000004</v>
      </c>
      <c r="G43" s="278">
        <v>4.3899999999999997</v>
      </c>
      <c r="H43" s="201">
        <v>4.6900000000000004</v>
      </c>
      <c r="I43" s="201" t="s">
        <v>203</v>
      </c>
      <c r="J43" s="282">
        <v>5.19</v>
      </c>
      <c r="K43" s="215">
        <v>5.19</v>
      </c>
      <c r="L43" s="281">
        <v>5.19</v>
      </c>
      <c r="M43" s="194">
        <v>3.1</v>
      </c>
      <c r="N43" s="311">
        <v>5.39</v>
      </c>
      <c r="O43" s="378">
        <v>3.19</v>
      </c>
      <c r="P43" s="238">
        <f t="shared" si="0"/>
        <v>-40.816326530612244</v>
      </c>
      <c r="Q43" s="239">
        <f t="shared" si="1"/>
        <v>-31.982942430703631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23" t="s">
        <v>36</v>
      </c>
      <c r="F44" s="235">
        <v>4.3899999999999997</v>
      </c>
      <c r="G44" s="278">
        <v>1.89</v>
      </c>
      <c r="H44" s="201">
        <v>3.8</v>
      </c>
      <c r="I44" s="201" t="s">
        <v>186</v>
      </c>
      <c r="J44" s="282">
        <v>5.19</v>
      </c>
      <c r="K44" s="232">
        <v>7.69</v>
      </c>
      <c r="L44" s="292">
        <v>7.69</v>
      </c>
      <c r="M44" s="277">
        <v>6.2</v>
      </c>
      <c r="N44" s="312">
        <v>3.99</v>
      </c>
      <c r="O44" s="378">
        <v>6.09</v>
      </c>
      <c r="P44" s="238">
        <f t="shared" si="0"/>
        <v>52.631578947368411</v>
      </c>
      <c r="Q44" s="239">
        <f t="shared" si="1"/>
        <v>38.724373576309802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23" t="s">
        <v>39</v>
      </c>
      <c r="F45" s="235">
        <v>5.99</v>
      </c>
      <c r="G45" s="293">
        <v>3.69</v>
      </c>
      <c r="H45" s="201">
        <v>6.29</v>
      </c>
      <c r="I45" s="201" t="s">
        <v>191</v>
      </c>
      <c r="J45" s="282">
        <v>5.99</v>
      </c>
      <c r="K45" s="232">
        <v>6.99</v>
      </c>
      <c r="L45" s="281">
        <v>6.39</v>
      </c>
      <c r="M45" s="277">
        <v>8.1999999999999993</v>
      </c>
      <c r="N45" s="322">
        <v>7.86</v>
      </c>
      <c r="O45" s="378">
        <v>7.69</v>
      </c>
      <c r="P45" s="238">
        <f t="shared" si="0"/>
        <v>-2.1628498727735348</v>
      </c>
      <c r="Q45" s="239">
        <f t="shared" si="1"/>
        <v>28.380634390651068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23" t="s">
        <v>39</v>
      </c>
      <c r="F46" s="235">
        <v>2.39</v>
      </c>
      <c r="G46" s="235">
        <v>2.39</v>
      </c>
      <c r="H46" s="235">
        <v>2.39</v>
      </c>
      <c r="I46" s="201">
        <v>2.39</v>
      </c>
      <c r="J46" s="243">
        <v>2.39</v>
      </c>
      <c r="K46" s="243">
        <v>2.39</v>
      </c>
      <c r="L46" s="243">
        <v>2.39</v>
      </c>
      <c r="M46" s="243">
        <v>2.39</v>
      </c>
      <c r="N46" s="323">
        <v>6.59</v>
      </c>
      <c r="O46" s="384">
        <v>3.16</v>
      </c>
      <c r="P46" s="238">
        <f t="shared" si="0"/>
        <v>-52.04855842185129</v>
      </c>
      <c r="Q46" s="239">
        <f t="shared" si="1"/>
        <v>32.217573221757306</v>
      </c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23" t="s">
        <v>39</v>
      </c>
      <c r="F47" s="235">
        <v>2.09</v>
      </c>
      <c r="G47" s="290">
        <v>2.1800000000000002</v>
      </c>
      <c r="H47" s="201">
        <v>2.19</v>
      </c>
      <c r="I47" s="201" t="s">
        <v>204</v>
      </c>
      <c r="J47" s="284">
        <v>2.29</v>
      </c>
      <c r="K47" s="215">
        <v>2.39</v>
      </c>
      <c r="L47" s="283">
        <v>2.39</v>
      </c>
      <c r="M47" s="277">
        <v>4</v>
      </c>
      <c r="N47" s="310">
        <v>2.89</v>
      </c>
      <c r="O47" s="394">
        <v>2.89</v>
      </c>
      <c r="P47" s="238">
        <f t="shared" si="0"/>
        <v>0</v>
      </c>
      <c r="Q47" s="239">
        <f t="shared" si="1"/>
        <v>38.277511961722496</v>
      </c>
    </row>
    <row r="48" spans="1:17" ht="16.5" thickBot="1">
      <c r="A48">
        <v>42</v>
      </c>
      <c r="B48" s="430"/>
      <c r="C48" s="13" t="s">
        <v>40</v>
      </c>
      <c r="D48" s="14" t="s">
        <v>16</v>
      </c>
      <c r="E48" s="23" t="s">
        <v>39</v>
      </c>
      <c r="F48" s="256">
        <v>1.79</v>
      </c>
      <c r="G48" s="256">
        <v>1.79</v>
      </c>
      <c r="H48" s="256">
        <v>1.79</v>
      </c>
      <c r="I48" s="201" t="s">
        <v>205</v>
      </c>
      <c r="J48" s="279" t="s">
        <v>235</v>
      </c>
      <c r="K48" s="215">
        <v>1.98</v>
      </c>
      <c r="L48" s="281">
        <v>1.89</v>
      </c>
      <c r="M48" s="194">
        <v>2.5</v>
      </c>
      <c r="N48" s="322">
        <v>2.86</v>
      </c>
      <c r="O48" s="386">
        <v>2.19</v>
      </c>
      <c r="P48" s="238">
        <f t="shared" si="0"/>
        <v>-23.426573426573427</v>
      </c>
      <c r="Q48" s="239">
        <f t="shared" si="1"/>
        <v>22.346368715083798</v>
      </c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23" t="s">
        <v>60</v>
      </c>
      <c r="F49" s="235">
        <v>2.2599999999999998</v>
      </c>
      <c r="G49" s="278">
        <v>2.09</v>
      </c>
      <c r="H49" s="201">
        <v>2.39</v>
      </c>
      <c r="I49" s="201" t="s">
        <v>206</v>
      </c>
      <c r="J49" s="287">
        <v>2.29</v>
      </c>
      <c r="K49" s="215">
        <v>2.79</v>
      </c>
      <c r="L49" s="281">
        <v>2.4900000000000002</v>
      </c>
      <c r="M49" s="194">
        <v>3.1</v>
      </c>
      <c r="N49" s="310">
        <v>3.49</v>
      </c>
      <c r="O49" s="394">
        <v>2.99</v>
      </c>
      <c r="P49" s="238">
        <f t="shared" si="0"/>
        <v>-14.326647564469923</v>
      </c>
      <c r="Q49" s="239">
        <f t="shared" si="1"/>
        <v>32.300884955752224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23" t="s">
        <v>39</v>
      </c>
      <c r="F50" s="235">
        <v>6.79</v>
      </c>
      <c r="G50" s="278">
        <v>4.9800000000000004</v>
      </c>
      <c r="H50" s="201">
        <v>4.79</v>
      </c>
      <c r="I50" s="201" t="s">
        <v>207</v>
      </c>
      <c r="J50" s="288">
        <v>7.69</v>
      </c>
      <c r="K50" s="232">
        <v>6.19</v>
      </c>
      <c r="L50" s="281">
        <v>5.39</v>
      </c>
      <c r="M50" s="194">
        <v>6.2</v>
      </c>
      <c r="N50" s="310">
        <v>5.48</v>
      </c>
      <c r="O50" s="387">
        <v>6.49</v>
      </c>
      <c r="P50" s="238">
        <f t="shared" si="0"/>
        <v>18.430656934306555</v>
      </c>
      <c r="Q50" s="239">
        <f t="shared" si="1"/>
        <v>-4.4182621502209116</v>
      </c>
    </row>
    <row r="51" spans="1:17" ht="16.5" thickBot="1">
      <c r="A51">
        <v>45</v>
      </c>
      <c r="B51" s="430"/>
      <c r="C51" s="13" t="s">
        <v>63</v>
      </c>
      <c r="D51" s="14" t="s">
        <v>65</v>
      </c>
      <c r="E51" s="23" t="s">
        <v>39</v>
      </c>
      <c r="F51" s="235"/>
      <c r="G51" s="285"/>
      <c r="H51" s="201"/>
      <c r="I51" s="201"/>
      <c r="J51" s="282"/>
      <c r="K51" s="215"/>
      <c r="L51" s="281"/>
      <c r="M51" s="194"/>
      <c r="N51" s="311"/>
      <c r="O51" s="383"/>
      <c r="P51" s="238"/>
      <c r="Q51" s="239"/>
    </row>
    <row r="52" spans="1:17">
      <c r="A52">
        <v>46</v>
      </c>
      <c r="B52" s="430"/>
      <c r="C52" s="13" t="s">
        <v>75</v>
      </c>
      <c r="D52" s="14" t="s">
        <v>76</v>
      </c>
      <c r="E52" s="23" t="s">
        <v>77</v>
      </c>
      <c r="F52" s="235">
        <v>7.49</v>
      </c>
      <c r="G52" s="278">
        <v>7.49</v>
      </c>
      <c r="H52" s="201">
        <v>7.89</v>
      </c>
      <c r="I52" s="201">
        <v>7.89</v>
      </c>
      <c r="J52" s="294">
        <v>7.89</v>
      </c>
      <c r="K52" s="294">
        <v>7.89</v>
      </c>
      <c r="L52" s="281">
        <v>8.7899999999999991</v>
      </c>
      <c r="M52" s="194">
        <v>10.199999999999999</v>
      </c>
      <c r="N52" s="194">
        <v>10.199999999999999</v>
      </c>
      <c r="O52" s="194">
        <v>10.199999999999999</v>
      </c>
      <c r="P52" s="238">
        <f t="shared" si="0"/>
        <v>0</v>
      </c>
      <c r="Q52" s="239">
        <f t="shared" si="1"/>
        <v>36.18157543391186</v>
      </c>
    </row>
    <row r="53" spans="1:17" ht="15.75" thickBot="1">
      <c r="A53">
        <v>47</v>
      </c>
      <c r="B53" s="430"/>
      <c r="C53" s="13" t="s">
        <v>78</v>
      </c>
      <c r="D53" s="14" t="s">
        <v>79</v>
      </c>
      <c r="E53" s="23" t="s">
        <v>80</v>
      </c>
      <c r="F53" s="256">
        <v>6.49</v>
      </c>
      <c r="G53" s="278">
        <v>6.49</v>
      </c>
      <c r="H53" s="278">
        <v>6.49</v>
      </c>
      <c r="I53" s="201">
        <v>6.49</v>
      </c>
      <c r="J53" s="278">
        <v>6.49</v>
      </c>
      <c r="K53" s="278">
        <v>6.49</v>
      </c>
      <c r="L53" s="278">
        <v>6.49</v>
      </c>
      <c r="M53" s="278">
        <v>6.49</v>
      </c>
      <c r="N53" s="278">
        <v>6.49</v>
      </c>
      <c r="O53" s="278">
        <v>6.49</v>
      </c>
      <c r="P53" s="238">
        <f t="shared" si="0"/>
        <v>0</v>
      </c>
      <c r="Q53" s="239">
        <f t="shared" si="1"/>
        <v>0</v>
      </c>
    </row>
    <row r="54" spans="1:17" ht="15" customHeight="1" thickBot="1">
      <c r="A54">
        <v>48</v>
      </c>
      <c r="B54" s="430"/>
      <c r="C54" s="13" t="s">
        <v>81</v>
      </c>
      <c r="D54" s="14" t="s">
        <v>41</v>
      </c>
      <c r="E54" s="23" t="s">
        <v>82</v>
      </c>
      <c r="F54" s="235">
        <v>10.99</v>
      </c>
      <c r="G54" s="290">
        <v>10.98</v>
      </c>
      <c r="H54" s="201">
        <v>10.99</v>
      </c>
      <c r="I54" s="201" t="s">
        <v>208</v>
      </c>
      <c r="J54" s="284">
        <v>12.99</v>
      </c>
      <c r="K54" s="215">
        <v>13.99</v>
      </c>
      <c r="L54" s="292">
        <v>14.79</v>
      </c>
      <c r="M54" s="277">
        <v>18.399999999999999</v>
      </c>
      <c r="N54" s="311">
        <v>17.89</v>
      </c>
      <c r="O54" s="394">
        <v>12.99</v>
      </c>
      <c r="P54" s="238">
        <f t="shared" si="0"/>
        <v>-27.38960313024036</v>
      </c>
      <c r="Q54" s="239">
        <f t="shared" si="1"/>
        <v>18.198362147406726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23" t="s">
        <v>82</v>
      </c>
      <c r="F55" s="235">
        <v>7.98</v>
      </c>
      <c r="G55" s="290">
        <v>10.49</v>
      </c>
      <c r="H55" s="201">
        <v>10.39</v>
      </c>
      <c r="I55" s="201" t="s">
        <v>209</v>
      </c>
      <c r="J55" s="287">
        <v>8.98</v>
      </c>
      <c r="K55" s="215">
        <v>11.69</v>
      </c>
      <c r="L55" s="292">
        <v>12.9</v>
      </c>
      <c r="M55" s="277">
        <v>17</v>
      </c>
      <c r="N55" s="322">
        <v>16.79</v>
      </c>
      <c r="O55" s="394">
        <v>7.99</v>
      </c>
      <c r="P55" s="238">
        <f t="shared" si="0"/>
        <v>-52.412150089338887</v>
      </c>
      <c r="Q55" s="239">
        <f t="shared" si="1"/>
        <v>0.12531328320801549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23" t="s">
        <v>85</v>
      </c>
      <c r="F56" s="235">
        <v>10.98</v>
      </c>
      <c r="G56" s="295">
        <v>10.98</v>
      </c>
      <c r="H56" s="201">
        <v>12.99</v>
      </c>
      <c r="I56" s="201" t="s">
        <v>210</v>
      </c>
      <c r="J56" s="282">
        <v>15.59</v>
      </c>
      <c r="K56" s="215">
        <v>15.99</v>
      </c>
      <c r="L56" s="281">
        <v>15.99</v>
      </c>
      <c r="M56" s="277">
        <v>21.5</v>
      </c>
      <c r="N56" s="322">
        <v>20.89</v>
      </c>
      <c r="O56" s="394">
        <v>17.989999999999998</v>
      </c>
      <c r="P56" s="238">
        <f t="shared" si="0"/>
        <v>-13.882240306366697</v>
      </c>
      <c r="Q56" s="239">
        <f t="shared" si="1"/>
        <v>63.843351548269567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23" t="s">
        <v>85</v>
      </c>
      <c r="F57" s="235">
        <v>8.89</v>
      </c>
      <c r="G57" s="278">
        <v>8.99</v>
      </c>
      <c r="H57" s="201">
        <v>8.09</v>
      </c>
      <c r="I57" s="201" t="s">
        <v>211</v>
      </c>
      <c r="J57" s="223">
        <v>10.49</v>
      </c>
      <c r="K57" s="215">
        <v>9.98</v>
      </c>
      <c r="L57" s="281">
        <v>11.89</v>
      </c>
      <c r="M57" s="194">
        <v>7.4</v>
      </c>
      <c r="N57" s="322">
        <v>16.09</v>
      </c>
      <c r="O57" s="394">
        <v>12.99</v>
      </c>
      <c r="P57" s="238">
        <f t="shared" si="0"/>
        <v>-19.266625233064019</v>
      </c>
      <c r="Q57" s="239">
        <f t="shared" si="1"/>
        <v>46.11923509561305</v>
      </c>
    </row>
    <row r="58" spans="1:17" ht="16.5" thickBot="1">
      <c r="A58">
        <v>52</v>
      </c>
      <c r="B58" s="431"/>
      <c r="C58" s="13" t="s">
        <v>86</v>
      </c>
      <c r="D58" s="14" t="s">
        <v>87</v>
      </c>
      <c r="E58" s="23" t="s">
        <v>107</v>
      </c>
      <c r="F58" s="235">
        <v>2.09</v>
      </c>
      <c r="G58" s="290">
        <v>1.99</v>
      </c>
      <c r="H58" s="290">
        <v>1.99</v>
      </c>
      <c r="I58" s="201" t="s">
        <v>212</v>
      </c>
      <c r="J58" s="282">
        <v>2.59</v>
      </c>
      <c r="K58" s="215">
        <v>2.09</v>
      </c>
      <c r="L58" s="283">
        <v>2.29</v>
      </c>
      <c r="M58" s="277">
        <v>2.9</v>
      </c>
      <c r="N58" s="311">
        <v>2.79</v>
      </c>
      <c r="O58" s="394">
        <v>3.69</v>
      </c>
      <c r="P58" s="238">
        <f t="shared" si="0"/>
        <v>32.258064516129025</v>
      </c>
      <c r="Q58" s="239">
        <f t="shared" si="1"/>
        <v>76.555023923444992</v>
      </c>
    </row>
    <row r="59" spans="1:17" ht="16.5" thickBot="1">
      <c r="A59">
        <v>53</v>
      </c>
      <c r="B59" s="564" t="s">
        <v>226</v>
      </c>
      <c r="C59" s="13" t="s">
        <v>95</v>
      </c>
      <c r="D59" s="14" t="s">
        <v>96</v>
      </c>
      <c r="E59" s="23" t="s">
        <v>97</v>
      </c>
      <c r="F59" s="235">
        <v>9.98</v>
      </c>
      <c r="G59" s="290">
        <v>9.98</v>
      </c>
      <c r="H59" s="201">
        <v>6.99</v>
      </c>
      <c r="I59" s="201" t="s">
        <v>213</v>
      </c>
      <c r="J59" s="287">
        <v>10.98</v>
      </c>
      <c r="K59" s="215">
        <v>10.98</v>
      </c>
      <c r="L59" s="283">
        <v>10.98</v>
      </c>
      <c r="M59" s="276">
        <v>8.1999999999999993</v>
      </c>
      <c r="N59" s="312">
        <v>11.98</v>
      </c>
      <c r="O59" s="394">
        <v>11.98</v>
      </c>
      <c r="P59" s="238">
        <f t="shared" si="0"/>
        <v>0</v>
      </c>
      <c r="Q59" s="239">
        <f t="shared" si="1"/>
        <v>20.040080160320642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23" t="s">
        <v>97</v>
      </c>
      <c r="F60" s="235">
        <v>39.99</v>
      </c>
      <c r="G60" s="295">
        <v>30.99</v>
      </c>
      <c r="H60" s="201">
        <v>39.99</v>
      </c>
      <c r="I60" s="201" t="s">
        <v>214</v>
      </c>
      <c r="J60" s="282">
        <v>36.89</v>
      </c>
      <c r="K60" s="215">
        <v>37.99</v>
      </c>
      <c r="L60" s="281">
        <v>40.99</v>
      </c>
      <c r="M60" s="277">
        <v>48.4</v>
      </c>
      <c r="N60" s="310">
        <v>42.9</v>
      </c>
      <c r="O60" s="394">
        <v>36.99</v>
      </c>
      <c r="P60" s="238">
        <f t="shared" si="0"/>
        <v>-13.776223776223773</v>
      </c>
      <c r="Q60" s="239">
        <f t="shared" si="1"/>
        <v>-7.501875468867226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24" t="s">
        <v>102</v>
      </c>
      <c r="F61" s="235">
        <v>6.39</v>
      </c>
      <c r="G61" s="278">
        <v>5.99</v>
      </c>
      <c r="H61" s="201">
        <v>6.12</v>
      </c>
      <c r="I61" s="201" t="s">
        <v>215</v>
      </c>
      <c r="J61" s="280">
        <v>7.49</v>
      </c>
      <c r="K61" s="280">
        <v>7.49</v>
      </c>
      <c r="L61" s="292">
        <v>7.99</v>
      </c>
      <c r="M61" s="276">
        <v>8.1</v>
      </c>
      <c r="N61" s="311">
        <v>9.99</v>
      </c>
      <c r="O61" s="395">
        <v>9.98</v>
      </c>
      <c r="P61" s="238">
        <f t="shared" si="0"/>
        <v>-0.10010010010010717</v>
      </c>
      <c r="Q61" s="239">
        <f t="shared" si="1"/>
        <v>56.181533646322379</v>
      </c>
    </row>
    <row r="62" spans="1:17" ht="16.5" thickBot="1">
      <c r="A62">
        <v>56</v>
      </c>
      <c r="B62" s="566"/>
      <c r="C62" s="20" t="s">
        <v>56</v>
      </c>
      <c r="D62" s="21" t="s">
        <v>57</v>
      </c>
      <c r="E62" s="25" t="s">
        <v>49</v>
      </c>
      <c r="F62" s="250">
        <v>11.79</v>
      </c>
      <c r="G62" s="296">
        <v>9.8800000000000008</v>
      </c>
      <c r="H62" s="297">
        <v>5.99</v>
      </c>
      <c r="I62" s="201" t="s">
        <v>216</v>
      </c>
      <c r="J62" s="298">
        <v>13.99</v>
      </c>
      <c r="K62" s="299">
        <v>13.99</v>
      </c>
      <c r="L62" s="300">
        <v>13.99</v>
      </c>
      <c r="M62" s="301">
        <v>14.4</v>
      </c>
      <c r="N62" s="303">
        <v>12.97</v>
      </c>
      <c r="O62" s="303">
        <v>12.97</v>
      </c>
      <c r="P62" s="238">
        <f t="shared" si="0"/>
        <v>0</v>
      </c>
      <c r="Q62" s="239">
        <f t="shared" si="1"/>
        <v>10.008481764206962</v>
      </c>
    </row>
    <row r="63" spans="1:17">
      <c r="F63" s="349">
        <f>SUM(F7:F62)</f>
        <v>417.15000000000003</v>
      </c>
      <c r="G63" s="349">
        <f t="shared" ref="G63:I63" si="2">SUM(G7:G62)</f>
        <v>429.32000000000016</v>
      </c>
      <c r="H63" s="349">
        <f t="shared" si="2"/>
        <v>418.96000000000004</v>
      </c>
      <c r="I63" s="349">
        <f t="shared" si="2"/>
        <v>21.259999999999998</v>
      </c>
      <c r="J63" s="349">
        <f t="shared" ref="G63:O63" si="3">SUM(J7:J62)</f>
        <v>444.20000000000005</v>
      </c>
      <c r="K63" s="349">
        <f t="shared" si="3"/>
        <v>455.38</v>
      </c>
      <c r="L63" s="349">
        <f t="shared" si="3"/>
        <v>483.84999999999997</v>
      </c>
      <c r="M63" s="349">
        <f t="shared" si="3"/>
        <v>524.15000000000009</v>
      </c>
      <c r="N63" s="349">
        <f>SUM(N7:N62)</f>
        <v>518.64</v>
      </c>
      <c r="O63" s="349">
        <f t="shared" si="3"/>
        <v>496.50000000000006</v>
      </c>
      <c r="P63" s="238">
        <f t="shared" si="0"/>
        <v>-4.2688570106432024</v>
      </c>
      <c r="Q63" s="239">
        <f t="shared" si="1"/>
        <v>19.021934555915152</v>
      </c>
    </row>
    <row r="64" spans="1:17" ht="15.75">
      <c r="K64" s="151"/>
      <c r="L64" s="151"/>
      <c r="M64" s="151"/>
      <c r="N64" s="151"/>
      <c r="O64" s="151"/>
    </row>
  </sheetData>
  <sheetProtection password="ECE5" sheet="1" objects="1" scenarios="1"/>
  <mergeCells count="18">
    <mergeCell ref="O5:O6"/>
    <mergeCell ref="N5:N6"/>
    <mergeCell ref="M5:M6"/>
    <mergeCell ref="L5:L6"/>
    <mergeCell ref="K5:K6"/>
    <mergeCell ref="J5:J6"/>
    <mergeCell ref="I5:I6"/>
    <mergeCell ref="H5:H6"/>
    <mergeCell ref="B59:B62"/>
    <mergeCell ref="B7:B38"/>
    <mergeCell ref="B39:B58"/>
    <mergeCell ref="A1:G1"/>
    <mergeCell ref="A2:G2"/>
    <mergeCell ref="A3:F3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O70" sqref="O70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15" width="12.7109375" style="175" customWidth="1"/>
    <col min="16" max="17" width="12.7109375" style="176" customWidth="1"/>
  </cols>
  <sheetData>
    <row r="1" spans="1:17">
      <c r="A1" s="47"/>
      <c r="B1" s="47"/>
      <c r="C1" s="47"/>
      <c r="D1" s="47"/>
      <c r="E1" s="47"/>
      <c r="F1" s="174"/>
      <c r="G1" s="174"/>
    </row>
    <row r="2" spans="1:17" ht="20.25">
      <c r="A2" s="47"/>
      <c r="B2" s="582" t="s">
        <v>158</v>
      </c>
      <c r="C2" s="582"/>
      <c r="D2" s="582"/>
      <c r="E2" s="582"/>
      <c r="F2" s="582"/>
      <c r="G2" s="582"/>
    </row>
    <row r="3" spans="1:17" ht="18">
      <c r="A3" s="17"/>
      <c r="B3" s="583" t="s">
        <v>159</v>
      </c>
      <c r="C3" s="583"/>
      <c r="D3" s="583"/>
      <c r="E3" s="583"/>
      <c r="F3" s="583"/>
      <c r="G3" s="583"/>
    </row>
    <row r="4" spans="1:17" ht="18">
      <c r="A4" s="17"/>
      <c r="B4" s="164"/>
      <c r="C4" s="164"/>
      <c r="D4" s="164"/>
      <c r="E4" s="164"/>
      <c r="F4" s="177"/>
      <c r="G4" s="177"/>
    </row>
    <row r="5" spans="1:17">
      <c r="A5" s="591" t="s">
        <v>141</v>
      </c>
      <c r="B5" s="591"/>
      <c r="C5" s="591"/>
      <c r="D5" s="591"/>
      <c r="E5" s="591"/>
      <c r="F5" s="592" t="s">
        <v>160</v>
      </c>
      <c r="G5" s="592" t="s">
        <v>165</v>
      </c>
      <c r="H5" s="592" t="s">
        <v>166</v>
      </c>
      <c r="I5" s="592" t="s">
        <v>176</v>
      </c>
      <c r="J5" s="592" t="s">
        <v>243</v>
      </c>
      <c r="K5" s="592" t="s">
        <v>242</v>
      </c>
      <c r="L5" s="592" t="s">
        <v>249</v>
      </c>
      <c r="M5" s="592" t="s">
        <v>263</v>
      </c>
      <c r="N5" s="592" t="s">
        <v>279</v>
      </c>
      <c r="O5" s="592" t="s">
        <v>416</v>
      </c>
      <c r="P5" s="598" t="s">
        <v>266</v>
      </c>
      <c r="Q5" s="598" t="s">
        <v>267</v>
      </c>
    </row>
    <row r="6" spans="1:17" ht="15" customHeight="1">
      <c r="A6" s="591"/>
      <c r="B6" s="591"/>
      <c r="C6" s="591"/>
      <c r="D6" s="591"/>
      <c r="E6" s="591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8"/>
      <c r="Q6" s="598"/>
    </row>
    <row r="7" spans="1:17">
      <c r="A7" s="593" t="s">
        <v>0</v>
      </c>
      <c r="B7" s="593"/>
      <c r="C7" s="593"/>
      <c r="D7" s="172" t="s">
        <v>1</v>
      </c>
      <c r="E7" s="173" t="s">
        <v>138</v>
      </c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8"/>
      <c r="Q7" s="598"/>
    </row>
    <row r="8" spans="1:17">
      <c r="A8">
        <v>1</v>
      </c>
      <c r="B8" s="430" t="s">
        <v>224</v>
      </c>
      <c r="C8" s="11" t="s">
        <v>2</v>
      </c>
      <c r="D8" s="12" t="s">
        <v>3</v>
      </c>
      <c r="E8" s="22" t="s">
        <v>4</v>
      </c>
      <c r="F8" s="178">
        <v>6.77</v>
      </c>
      <c r="G8" s="178">
        <v>6.91</v>
      </c>
      <c r="H8" s="178">
        <v>7.41</v>
      </c>
      <c r="I8" s="178">
        <v>7.29</v>
      </c>
      <c r="J8" s="179">
        <v>6.47</v>
      </c>
      <c r="K8" s="179">
        <v>6.79</v>
      </c>
      <c r="L8" s="179">
        <v>7.71</v>
      </c>
      <c r="M8" s="201">
        <v>8.66</v>
      </c>
      <c r="N8" s="201">
        <v>8.82</v>
      </c>
      <c r="O8" s="201">
        <v>9.0299999999999994</v>
      </c>
      <c r="P8" s="180">
        <f>O8*100/N8-100</f>
        <v>2.3809523809523654</v>
      </c>
      <c r="Q8" s="181">
        <f>O8*100/F8-100</f>
        <v>33.382570162481528</v>
      </c>
    </row>
    <row r="9" spans="1:17">
      <c r="A9">
        <v>2</v>
      </c>
      <c r="B9" s="430"/>
      <c r="C9" s="13" t="s">
        <v>2</v>
      </c>
      <c r="D9" s="14" t="s">
        <v>5</v>
      </c>
      <c r="E9" s="23" t="s">
        <v>6</v>
      </c>
      <c r="F9" s="182">
        <v>5.59</v>
      </c>
      <c r="G9" s="182">
        <v>6.79</v>
      </c>
      <c r="H9" s="182">
        <v>6.94</v>
      </c>
      <c r="I9" s="182">
        <v>8.73</v>
      </c>
      <c r="J9" s="183">
        <v>9.1</v>
      </c>
      <c r="K9" s="183">
        <v>8.52</v>
      </c>
      <c r="L9" s="183">
        <v>8.4600000000000009</v>
      </c>
      <c r="M9" s="201">
        <v>9.77</v>
      </c>
      <c r="N9" s="201">
        <v>9.01</v>
      </c>
      <c r="O9" s="201">
        <v>8.92</v>
      </c>
      <c r="P9" s="180">
        <f t="shared" ref="P9:P63" si="0">O9*100/N9-100</f>
        <v>-0.99889012208656425</v>
      </c>
      <c r="Q9" s="181">
        <f t="shared" ref="Q9:Q63" si="1">O9*100/F9-100</f>
        <v>59.570661896243308</v>
      </c>
    </row>
    <row r="10" spans="1:17">
      <c r="A10">
        <v>3</v>
      </c>
      <c r="B10" s="430"/>
      <c r="C10" s="13" t="s">
        <v>7</v>
      </c>
      <c r="D10" s="14" t="s">
        <v>8</v>
      </c>
      <c r="E10" s="23" t="s">
        <v>9</v>
      </c>
      <c r="F10" s="182">
        <v>17.170000000000002</v>
      </c>
      <c r="G10" s="182">
        <v>18.27</v>
      </c>
      <c r="H10" s="182">
        <v>17.190000000000001</v>
      </c>
      <c r="I10" s="182">
        <v>17.309999999999999</v>
      </c>
      <c r="J10" s="183">
        <v>16.89</v>
      </c>
      <c r="K10" s="183">
        <v>17.23</v>
      </c>
      <c r="L10" s="183">
        <v>16.52</v>
      </c>
      <c r="M10" s="201">
        <v>17.670000000000002</v>
      </c>
      <c r="N10" s="201">
        <v>15.86</v>
      </c>
      <c r="O10" s="201">
        <v>17.940000000000001</v>
      </c>
      <c r="P10" s="180">
        <f t="shared" si="0"/>
        <v>13.114754098360677</v>
      </c>
      <c r="Q10" s="181">
        <f t="shared" si="1"/>
        <v>4.4845661036691951</v>
      </c>
    </row>
    <row r="11" spans="1:17">
      <c r="A11">
        <v>4</v>
      </c>
      <c r="B11" s="430"/>
      <c r="C11" s="13" t="s">
        <v>17</v>
      </c>
      <c r="D11" s="14" t="s">
        <v>18</v>
      </c>
      <c r="E11" s="23" t="s">
        <v>9</v>
      </c>
      <c r="F11" s="182">
        <v>19.39</v>
      </c>
      <c r="G11" s="182">
        <v>18.52</v>
      </c>
      <c r="H11" s="182">
        <v>15.91</v>
      </c>
      <c r="I11" s="182">
        <v>18.64</v>
      </c>
      <c r="J11" s="183">
        <v>18.88</v>
      </c>
      <c r="K11" s="183">
        <v>18.670000000000002</v>
      </c>
      <c r="L11" s="183">
        <v>18.920000000000002</v>
      </c>
      <c r="M11" s="201">
        <v>21.86</v>
      </c>
      <c r="N11" s="201">
        <v>21.1</v>
      </c>
      <c r="O11" s="201">
        <v>20.7</v>
      </c>
      <c r="P11" s="180">
        <f t="shared" si="0"/>
        <v>-1.8957345971564052</v>
      </c>
      <c r="Q11" s="181">
        <f t="shared" si="1"/>
        <v>6.756059824651885</v>
      </c>
    </row>
    <row r="12" spans="1:17">
      <c r="A12">
        <v>5</v>
      </c>
      <c r="B12" s="430"/>
      <c r="C12" s="13" t="s">
        <v>17</v>
      </c>
      <c r="D12" s="14" t="s">
        <v>19</v>
      </c>
      <c r="E12" s="23" t="s">
        <v>9</v>
      </c>
      <c r="F12" s="182">
        <v>19.489999999999998</v>
      </c>
      <c r="G12" s="182">
        <v>17.809999999999999</v>
      </c>
      <c r="H12" s="182">
        <v>15.66</v>
      </c>
      <c r="I12" s="182">
        <v>18.79</v>
      </c>
      <c r="J12" s="183">
        <v>17.850000000000001</v>
      </c>
      <c r="K12" s="183">
        <v>18.11</v>
      </c>
      <c r="L12" s="183">
        <v>18.05</v>
      </c>
      <c r="M12" s="201">
        <v>22.51</v>
      </c>
      <c r="N12" s="201">
        <v>22.51</v>
      </c>
      <c r="O12" s="201">
        <v>22.66</v>
      </c>
      <c r="P12" s="180">
        <f t="shared" si="0"/>
        <v>0.6663705019991113</v>
      </c>
      <c r="Q12" s="181">
        <f t="shared" si="1"/>
        <v>16.264751154438187</v>
      </c>
    </row>
    <row r="13" spans="1:17">
      <c r="A13">
        <v>6</v>
      </c>
      <c r="B13" s="430"/>
      <c r="C13" s="13" t="s">
        <v>20</v>
      </c>
      <c r="D13" s="14" t="s">
        <v>21</v>
      </c>
      <c r="E13" s="23" t="s">
        <v>9</v>
      </c>
      <c r="F13" s="182">
        <v>22.94</v>
      </c>
      <c r="G13" s="182">
        <v>20.66</v>
      </c>
      <c r="H13" s="182">
        <v>21.27</v>
      </c>
      <c r="I13" s="182">
        <v>21.83</v>
      </c>
      <c r="J13" s="183">
        <v>24.22</v>
      </c>
      <c r="K13" s="183">
        <v>21.3</v>
      </c>
      <c r="L13" s="183">
        <v>21.67</v>
      </c>
      <c r="M13" s="201">
        <v>23.59</v>
      </c>
      <c r="N13" s="201">
        <v>23.62</v>
      </c>
      <c r="O13" s="201">
        <v>24.25</v>
      </c>
      <c r="P13" s="180">
        <f t="shared" si="0"/>
        <v>2.6672311600338645</v>
      </c>
      <c r="Q13" s="181">
        <f t="shared" si="1"/>
        <v>5.7105492589363536</v>
      </c>
    </row>
    <row r="14" spans="1:17">
      <c r="A14">
        <v>7</v>
      </c>
      <c r="B14" s="430"/>
      <c r="C14" s="13" t="s">
        <v>22</v>
      </c>
      <c r="D14" s="14" t="s">
        <v>23</v>
      </c>
      <c r="E14" s="23" t="s">
        <v>9</v>
      </c>
      <c r="F14" s="182">
        <v>24.97</v>
      </c>
      <c r="G14" s="182">
        <v>24.07</v>
      </c>
      <c r="H14" s="182">
        <v>22.12</v>
      </c>
      <c r="I14" s="182">
        <v>26.23</v>
      </c>
      <c r="J14" s="183">
        <v>25.2</v>
      </c>
      <c r="K14" s="183">
        <v>24.42</v>
      </c>
      <c r="L14" s="183">
        <v>25.09</v>
      </c>
      <c r="M14" s="201">
        <v>26.53</v>
      </c>
      <c r="N14" s="201">
        <v>28.08</v>
      </c>
      <c r="O14" s="201">
        <v>27.44</v>
      </c>
      <c r="P14" s="180">
        <f t="shared" si="0"/>
        <v>-2.2792022792022664</v>
      </c>
      <c r="Q14" s="181">
        <f t="shared" si="1"/>
        <v>9.891870244293159</v>
      </c>
    </row>
    <row r="15" spans="1:17">
      <c r="A15">
        <v>8</v>
      </c>
      <c r="B15" s="430"/>
      <c r="C15" s="13" t="s">
        <v>22</v>
      </c>
      <c r="D15" s="14" t="s">
        <v>24</v>
      </c>
      <c r="E15" s="23" t="s">
        <v>9</v>
      </c>
      <c r="F15" s="182">
        <v>23.33</v>
      </c>
      <c r="G15" s="182">
        <v>23.15</v>
      </c>
      <c r="H15" s="182">
        <v>21.87</v>
      </c>
      <c r="I15" s="182">
        <v>24.62</v>
      </c>
      <c r="J15" s="183">
        <v>24.32</v>
      </c>
      <c r="K15" s="183">
        <v>24.52</v>
      </c>
      <c r="L15" s="183">
        <v>24.06</v>
      </c>
      <c r="M15" s="201">
        <v>26.84</v>
      </c>
      <c r="N15" s="201">
        <v>26.45</v>
      </c>
      <c r="O15" s="201">
        <v>26.12</v>
      </c>
      <c r="P15" s="180">
        <f t="shared" si="0"/>
        <v>-1.247637051039689</v>
      </c>
      <c r="Q15" s="181">
        <f t="shared" si="1"/>
        <v>11.958851264466361</v>
      </c>
    </row>
    <row r="16" spans="1:17">
      <c r="A16">
        <v>9</v>
      </c>
      <c r="B16" s="430"/>
      <c r="C16" s="13" t="s">
        <v>22</v>
      </c>
      <c r="D16" s="14" t="s">
        <v>25</v>
      </c>
      <c r="E16" s="23" t="s">
        <v>9</v>
      </c>
      <c r="F16" s="182">
        <v>28.25</v>
      </c>
      <c r="G16" s="182">
        <v>24.18</v>
      </c>
      <c r="H16" s="182">
        <v>27.47</v>
      </c>
      <c r="I16" s="182">
        <v>29.04</v>
      </c>
      <c r="J16" s="183">
        <v>31.1</v>
      </c>
      <c r="K16" s="183">
        <v>31.04</v>
      </c>
      <c r="L16" s="183">
        <v>28.69</v>
      </c>
      <c r="M16" s="201">
        <v>29.47</v>
      </c>
      <c r="N16" s="201">
        <v>29.75</v>
      </c>
      <c r="O16" s="201">
        <v>29.45</v>
      </c>
      <c r="P16" s="180">
        <f t="shared" si="0"/>
        <v>-1.0084033613445342</v>
      </c>
      <c r="Q16" s="181">
        <f t="shared" si="1"/>
        <v>4.2477876106194685</v>
      </c>
    </row>
    <row r="17" spans="1:17">
      <c r="A17">
        <v>10</v>
      </c>
      <c r="B17" s="430"/>
      <c r="C17" s="13" t="s">
        <v>26</v>
      </c>
      <c r="D17" s="14" t="s">
        <v>27</v>
      </c>
      <c r="E17" s="23" t="s">
        <v>4</v>
      </c>
      <c r="F17" s="182">
        <v>5.12</v>
      </c>
      <c r="G17" s="182">
        <v>5.47</v>
      </c>
      <c r="H17" s="182">
        <v>5.75</v>
      </c>
      <c r="I17" s="182">
        <v>5.48</v>
      </c>
      <c r="J17" s="183">
        <v>5.27</v>
      </c>
      <c r="K17" s="183">
        <v>6.13</v>
      </c>
      <c r="L17" s="183">
        <v>6.11</v>
      </c>
      <c r="M17" s="201">
        <v>6.24</v>
      </c>
      <c r="N17" s="201">
        <v>6.97</v>
      </c>
      <c r="O17" s="201">
        <v>6.57</v>
      </c>
      <c r="P17" s="180">
        <f t="shared" si="0"/>
        <v>-5.7388809182209428</v>
      </c>
      <c r="Q17" s="181">
        <f t="shared" si="1"/>
        <v>28.3203125</v>
      </c>
    </row>
    <row r="18" spans="1:17">
      <c r="A18">
        <v>11</v>
      </c>
      <c r="B18" s="430"/>
      <c r="C18" s="13" t="s">
        <v>28</v>
      </c>
      <c r="D18" s="14" t="s">
        <v>27</v>
      </c>
      <c r="E18" s="23" t="s">
        <v>6</v>
      </c>
      <c r="F18" s="182">
        <v>4.9400000000000004</v>
      </c>
      <c r="G18" s="182">
        <v>4.8600000000000003</v>
      </c>
      <c r="H18" s="182">
        <v>5.66</v>
      </c>
      <c r="I18" s="182">
        <v>5.58</v>
      </c>
      <c r="J18" s="183">
        <v>5.88</v>
      </c>
      <c r="K18" s="183">
        <v>5.26</v>
      </c>
      <c r="L18" s="183">
        <v>5.98</v>
      </c>
      <c r="M18" s="201">
        <v>6.35</v>
      </c>
      <c r="N18" s="201">
        <v>6.54</v>
      </c>
      <c r="O18" s="201">
        <v>6.57</v>
      </c>
      <c r="P18" s="180">
        <f t="shared" si="0"/>
        <v>0.45871559633027914</v>
      </c>
      <c r="Q18" s="181">
        <f t="shared" si="1"/>
        <v>32.995951417004051</v>
      </c>
    </row>
    <row r="19" spans="1:17">
      <c r="A19">
        <v>12</v>
      </c>
      <c r="B19" s="430"/>
      <c r="C19" s="13" t="s">
        <v>29</v>
      </c>
      <c r="D19" s="14" t="s">
        <v>30</v>
      </c>
      <c r="E19" s="23" t="s">
        <v>31</v>
      </c>
      <c r="F19" s="182">
        <v>13.98</v>
      </c>
      <c r="G19" s="182">
        <v>15.71</v>
      </c>
      <c r="H19" s="182">
        <v>14.98</v>
      </c>
      <c r="I19" s="182">
        <v>17.920000000000002</v>
      </c>
      <c r="J19" s="183">
        <v>18.78</v>
      </c>
      <c r="K19" s="183">
        <v>19.41</v>
      </c>
      <c r="L19" s="183">
        <v>18.87</v>
      </c>
      <c r="M19" s="201">
        <v>17.989999999999998</v>
      </c>
      <c r="N19" s="201">
        <v>16.48</v>
      </c>
      <c r="O19" s="201">
        <v>16.61</v>
      </c>
      <c r="P19" s="180">
        <f t="shared" si="0"/>
        <v>0.78883495145630889</v>
      </c>
      <c r="Q19" s="181">
        <f t="shared" si="1"/>
        <v>18.812589413447782</v>
      </c>
    </row>
    <row r="20" spans="1:17">
      <c r="A20">
        <v>13</v>
      </c>
      <c r="B20" s="430"/>
      <c r="C20" s="13" t="s">
        <v>29</v>
      </c>
      <c r="D20" s="14" t="s">
        <v>32</v>
      </c>
      <c r="E20" s="23" t="s">
        <v>31</v>
      </c>
      <c r="F20" s="182">
        <v>13.03</v>
      </c>
      <c r="G20" s="182">
        <v>14.64</v>
      </c>
      <c r="H20" s="182">
        <v>16.399999999999999</v>
      </c>
      <c r="I20" s="182">
        <v>17.21</v>
      </c>
      <c r="J20" s="183">
        <v>17.57</v>
      </c>
      <c r="K20" s="183">
        <v>17.23</v>
      </c>
      <c r="L20" s="183">
        <v>17.149999999999999</v>
      </c>
      <c r="M20" s="201">
        <v>15.74</v>
      </c>
      <c r="N20" s="201">
        <v>16.739999999999998</v>
      </c>
      <c r="O20" s="201">
        <v>16.190000000000001</v>
      </c>
      <c r="P20" s="180">
        <f t="shared" si="0"/>
        <v>-3.2855436081242289</v>
      </c>
      <c r="Q20" s="181">
        <f t="shared" si="1"/>
        <v>24.251726784343845</v>
      </c>
    </row>
    <row r="21" spans="1:17">
      <c r="A21">
        <v>14</v>
      </c>
      <c r="B21" s="430"/>
      <c r="C21" s="13" t="s">
        <v>29</v>
      </c>
      <c r="D21" s="14" t="s">
        <v>33</v>
      </c>
      <c r="E21" s="23" t="s">
        <v>31</v>
      </c>
      <c r="F21" s="182">
        <v>13.68</v>
      </c>
      <c r="G21" s="182">
        <v>14.89</v>
      </c>
      <c r="H21" s="182">
        <v>14.31</v>
      </c>
      <c r="I21" s="182">
        <v>17.36</v>
      </c>
      <c r="J21" s="183">
        <v>16.97</v>
      </c>
      <c r="K21" s="183">
        <v>18.61</v>
      </c>
      <c r="L21" s="183">
        <v>17.21</v>
      </c>
      <c r="M21" s="201">
        <v>15.79</v>
      </c>
      <c r="N21" s="201">
        <v>15.39</v>
      </c>
      <c r="O21" s="201">
        <v>16.2</v>
      </c>
      <c r="P21" s="180">
        <f t="shared" si="0"/>
        <v>5.2631578947368354</v>
      </c>
      <c r="Q21" s="181">
        <f t="shared" si="1"/>
        <v>18.421052631578945</v>
      </c>
    </row>
    <row r="22" spans="1:17">
      <c r="A22">
        <v>15</v>
      </c>
      <c r="B22" s="430"/>
      <c r="C22" s="13" t="s">
        <v>42</v>
      </c>
      <c r="D22" s="14" t="s">
        <v>43</v>
      </c>
      <c r="E22" s="23" t="s">
        <v>105</v>
      </c>
      <c r="F22" s="182">
        <v>3.1</v>
      </c>
      <c r="G22" s="182">
        <v>3.76</v>
      </c>
      <c r="H22" s="182">
        <v>3.34</v>
      </c>
      <c r="I22" s="182">
        <v>2.98</v>
      </c>
      <c r="J22" s="183">
        <v>3.42</v>
      </c>
      <c r="K22" s="183">
        <v>3.52</v>
      </c>
      <c r="L22" s="183">
        <v>3.58</v>
      </c>
      <c r="M22" s="201">
        <v>3.64</v>
      </c>
      <c r="N22" s="201">
        <v>4.1100000000000003</v>
      </c>
      <c r="O22" s="201">
        <v>4.1100000000000003</v>
      </c>
      <c r="P22" s="180">
        <f t="shared" si="0"/>
        <v>0</v>
      </c>
      <c r="Q22" s="181">
        <f t="shared" si="1"/>
        <v>32.580645161290334</v>
      </c>
    </row>
    <row r="23" spans="1:17">
      <c r="A23">
        <v>16</v>
      </c>
      <c r="B23" s="430"/>
      <c r="C23" s="13" t="s">
        <v>44</v>
      </c>
      <c r="D23" s="14" t="s">
        <v>45</v>
      </c>
      <c r="E23" s="23" t="s">
        <v>106</v>
      </c>
      <c r="F23" s="182">
        <v>4.43</v>
      </c>
      <c r="G23" s="182">
        <v>5.18</v>
      </c>
      <c r="H23" s="182">
        <v>5.0599999999999996</v>
      </c>
      <c r="I23" s="182">
        <v>5.38</v>
      </c>
      <c r="J23" s="183">
        <v>4.74</v>
      </c>
      <c r="K23" s="183">
        <v>5.38</v>
      </c>
      <c r="L23" s="183">
        <v>5.26</v>
      </c>
      <c r="M23" s="201">
        <v>5.74</v>
      </c>
      <c r="N23" s="201">
        <v>6.52</v>
      </c>
      <c r="O23" s="201">
        <v>6.77</v>
      </c>
      <c r="P23" s="180">
        <f t="shared" si="0"/>
        <v>3.8343558282208647</v>
      </c>
      <c r="Q23" s="181">
        <f t="shared" si="1"/>
        <v>52.821670428893924</v>
      </c>
    </row>
    <row r="24" spans="1:17">
      <c r="A24">
        <v>17</v>
      </c>
      <c r="B24" s="430"/>
      <c r="C24" s="13" t="s">
        <v>46</v>
      </c>
      <c r="D24" s="14" t="s">
        <v>21</v>
      </c>
      <c r="E24" s="23" t="s">
        <v>31</v>
      </c>
      <c r="F24" s="182">
        <v>4.4000000000000004</v>
      </c>
      <c r="G24" s="182">
        <v>4.4400000000000004</v>
      </c>
      <c r="H24" s="182">
        <v>4.47</v>
      </c>
      <c r="I24" s="182">
        <v>4.82</v>
      </c>
      <c r="J24" s="183">
        <v>6.27</v>
      </c>
      <c r="K24" s="183">
        <v>4.67</v>
      </c>
      <c r="L24" s="183">
        <v>6.88</v>
      </c>
      <c r="M24" s="201">
        <v>5.79</v>
      </c>
      <c r="N24" s="201">
        <v>5.77</v>
      </c>
      <c r="O24" s="201">
        <v>6.71</v>
      </c>
      <c r="P24" s="180">
        <f t="shared" si="0"/>
        <v>16.29116117850954</v>
      </c>
      <c r="Q24" s="181">
        <f t="shared" si="1"/>
        <v>52.5</v>
      </c>
    </row>
    <row r="25" spans="1:17">
      <c r="A25">
        <v>18</v>
      </c>
      <c r="B25" s="430"/>
      <c r="C25" s="13" t="s">
        <v>47</v>
      </c>
      <c r="D25" s="14" t="s">
        <v>48</v>
      </c>
      <c r="E25" s="23" t="s">
        <v>49</v>
      </c>
      <c r="F25" s="182">
        <v>5.39</v>
      </c>
      <c r="G25" s="182">
        <v>5.5</v>
      </c>
      <c r="H25" s="182">
        <v>5.5</v>
      </c>
      <c r="I25" s="182">
        <v>5.73</v>
      </c>
      <c r="J25" s="183">
        <v>6.59</v>
      </c>
      <c r="K25" s="183">
        <v>6.34</v>
      </c>
      <c r="L25" s="183">
        <v>6.39</v>
      </c>
      <c r="M25" s="201">
        <v>8.84</v>
      </c>
      <c r="N25" s="201">
        <v>9.11</v>
      </c>
      <c r="O25" s="201">
        <v>10.050000000000001</v>
      </c>
      <c r="P25" s="180">
        <f t="shared" si="0"/>
        <v>10.318331503841947</v>
      </c>
      <c r="Q25" s="181">
        <f t="shared" si="1"/>
        <v>86.456400742115051</v>
      </c>
    </row>
    <row r="26" spans="1:17">
      <c r="A26">
        <v>19</v>
      </c>
      <c r="B26" s="430"/>
      <c r="C26" s="13" t="s">
        <v>50</v>
      </c>
      <c r="D26" s="14" t="s">
        <v>51</v>
      </c>
      <c r="E26" s="23" t="s">
        <v>9</v>
      </c>
      <c r="F26" s="182">
        <v>16.559999999999999</v>
      </c>
      <c r="G26" s="182">
        <v>16.43</v>
      </c>
      <c r="H26" s="182">
        <v>16.350000000000001</v>
      </c>
      <c r="I26" s="182">
        <v>19.16</v>
      </c>
      <c r="J26" s="183">
        <v>19.55</v>
      </c>
      <c r="K26" s="183">
        <v>22.15</v>
      </c>
      <c r="L26" s="183">
        <v>22.47</v>
      </c>
      <c r="M26" s="201">
        <v>21.89</v>
      </c>
      <c r="N26" s="201">
        <v>21.61</v>
      </c>
      <c r="O26" s="201">
        <v>21.7</v>
      </c>
      <c r="P26" s="180">
        <f t="shared" si="0"/>
        <v>0.41647385469690335</v>
      </c>
      <c r="Q26" s="181">
        <f t="shared" si="1"/>
        <v>31.038647342995176</v>
      </c>
    </row>
    <row r="27" spans="1:17">
      <c r="A27">
        <v>20</v>
      </c>
      <c r="B27" s="430"/>
      <c r="C27" s="13" t="s">
        <v>52</v>
      </c>
      <c r="D27" s="14" t="s">
        <v>53</v>
      </c>
      <c r="E27" s="23" t="s">
        <v>49</v>
      </c>
      <c r="F27" s="182">
        <v>7.76</v>
      </c>
      <c r="G27" s="182">
        <v>7.66</v>
      </c>
      <c r="H27" s="182">
        <v>8.58</v>
      </c>
      <c r="I27" s="182">
        <v>8.89</v>
      </c>
      <c r="J27" s="183">
        <v>9.8000000000000007</v>
      </c>
      <c r="K27" s="183">
        <v>10.59</v>
      </c>
      <c r="L27" s="183">
        <v>10.86</v>
      </c>
      <c r="M27" s="201">
        <v>10.76</v>
      </c>
      <c r="N27" s="201">
        <v>10.49</v>
      </c>
      <c r="O27" s="201">
        <v>9.31</v>
      </c>
      <c r="P27" s="180">
        <f t="shared" si="0"/>
        <v>-11.248808388941853</v>
      </c>
      <c r="Q27" s="181">
        <f t="shared" si="1"/>
        <v>19.974226804123717</v>
      </c>
    </row>
    <row r="28" spans="1:17">
      <c r="A28">
        <v>21</v>
      </c>
      <c r="B28" s="430"/>
      <c r="C28" s="13" t="s">
        <v>54</v>
      </c>
      <c r="D28" s="14" t="s">
        <v>55</v>
      </c>
      <c r="E28" s="23" t="s">
        <v>49</v>
      </c>
      <c r="F28" s="182">
        <v>7.34</v>
      </c>
      <c r="G28" s="182">
        <v>7.29</v>
      </c>
      <c r="H28" s="182">
        <v>8.24</v>
      </c>
      <c r="I28" s="182">
        <v>8.2899999999999991</v>
      </c>
      <c r="J28" s="183">
        <v>9.4</v>
      </c>
      <c r="K28" s="183">
        <v>10.29</v>
      </c>
      <c r="L28" s="183">
        <v>10.79</v>
      </c>
      <c r="M28" s="201">
        <v>10.77</v>
      </c>
      <c r="N28" s="201">
        <v>9.64</v>
      </c>
      <c r="O28" s="201">
        <v>9.34</v>
      </c>
      <c r="P28" s="180">
        <f t="shared" si="0"/>
        <v>-3.1120331950207571</v>
      </c>
      <c r="Q28" s="181">
        <f t="shared" si="1"/>
        <v>27.247956403269754</v>
      </c>
    </row>
    <row r="29" spans="1:17">
      <c r="A29">
        <v>22</v>
      </c>
      <c r="B29" s="430"/>
      <c r="C29" s="13" t="s">
        <v>52</v>
      </c>
      <c r="D29" s="14" t="s">
        <v>8</v>
      </c>
      <c r="E29" s="23" t="s">
        <v>49</v>
      </c>
      <c r="F29" s="182">
        <v>6.46</v>
      </c>
      <c r="G29" s="182">
        <v>6.42</v>
      </c>
      <c r="H29" s="182">
        <v>6.73</v>
      </c>
      <c r="I29" s="182">
        <v>7.11</v>
      </c>
      <c r="J29" s="183">
        <v>7.59</v>
      </c>
      <c r="K29" s="183">
        <v>8.35</v>
      </c>
      <c r="L29" s="183">
        <v>8.24</v>
      </c>
      <c r="M29" s="201">
        <v>9.02</v>
      </c>
      <c r="N29" s="201">
        <v>8.7200000000000006</v>
      </c>
      <c r="O29" s="201">
        <v>7.27</v>
      </c>
      <c r="P29" s="180">
        <f t="shared" si="0"/>
        <v>-16.628440366972484</v>
      </c>
      <c r="Q29" s="181">
        <f t="shared" si="1"/>
        <v>12.538699690402481</v>
      </c>
    </row>
    <row r="30" spans="1:17">
      <c r="A30">
        <v>23</v>
      </c>
      <c r="B30" s="430"/>
      <c r="C30" s="13" t="s">
        <v>61</v>
      </c>
      <c r="D30" s="14" t="s">
        <v>62</v>
      </c>
      <c r="E30" s="23" t="s">
        <v>12</v>
      </c>
      <c r="F30" s="182">
        <v>3.36</v>
      </c>
      <c r="G30" s="182">
        <v>3.85</v>
      </c>
      <c r="H30" s="182">
        <v>3.48</v>
      </c>
      <c r="I30" s="182">
        <v>4.47</v>
      </c>
      <c r="J30" s="183">
        <v>4.82</v>
      </c>
      <c r="K30" s="183">
        <v>4.99</v>
      </c>
      <c r="L30" s="183">
        <v>6.11</v>
      </c>
      <c r="M30" s="201">
        <v>5.25</v>
      </c>
      <c r="N30" s="201">
        <v>5.0999999999999996</v>
      </c>
      <c r="O30" s="201">
        <v>4.84</v>
      </c>
      <c r="P30" s="180">
        <f t="shared" si="0"/>
        <v>-5.0980392156862706</v>
      </c>
      <c r="Q30" s="181">
        <f t="shared" si="1"/>
        <v>44.047619047619065</v>
      </c>
    </row>
    <row r="31" spans="1:17">
      <c r="A31">
        <v>24</v>
      </c>
      <c r="B31" s="430"/>
      <c r="C31" s="13" t="s">
        <v>61</v>
      </c>
      <c r="D31" s="14" t="s">
        <v>8</v>
      </c>
      <c r="E31" s="23" t="s">
        <v>12</v>
      </c>
      <c r="F31" s="182">
        <v>3.06</v>
      </c>
      <c r="G31" s="182">
        <v>3.57</v>
      </c>
      <c r="H31" s="182">
        <v>3.32</v>
      </c>
      <c r="I31" s="182">
        <v>4.13</v>
      </c>
      <c r="J31" s="183">
        <v>4.29</v>
      </c>
      <c r="K31" s="183">
        <v>4.47</v>
      </c>
      <c r="L31" s="183">
        <v>5.86</v>
      </c>
      <c r="M31" s="201">
        <v>5</v>
      </c>
      <c r="N31" s="201">
        <v>4.92</v>
      </c>
      <c r="O31" s="201">
        <v>4.4800000000000004</v>
      </c>
      <c r="P31" s="180">
        <f t="shared" si="0"/>
        <v>-8.9430894308942896</v>
      </c>
      <c r="Q31" s="181">
        <f t="shared" si="1"/>
        <v>46.405228758169955</v>
      </c>
    </row>
    <row r="32" spans="1:17">
      <c r="A32">
        <v>25</v>
      </c>
      <c r="B32" s="430"/>
      <c r="C32" s="13" t="s">
        <v>66</v>
      </c>
      <c r="D32" s="14" t="s">
        <v>8</v>
      </c>
      <c r="E32" s="23" t="s">
        <v>31</v>
      </c>
      <c r="F32" s="182">
        <v>2.7</v>
      </c>
      <c r="G32" s="182">
        <v>2.96</v>
      </c>
      <c r="H32" s="182">
        <v>2.93</v>
      </c>
      <c r="I32" s="182">
        <v>3.54</v>
      </c>
      <c r="J32" s="183">
        <v>2.87</v>
      </c>
      <c r="K32" s="183">
        <v>3.17</v>
      </c>
      <c r="L32" s="183">
        <v>3.38</v>
      </c>
      <c r="M32" s="201">
        <v>3.67</v>
      </c>
      <c r="N32" s="201">
        <v>3.71</v>
      </c>
      <c r="O32" s="201">
        <v>3.5</v>
      </c>
      <c r="P32" s="180">
        <f t="shared" si="0"/>
        <v>-5.6603773584905639</v>
      </c>
      <c r="Q32" s="181">
        <f t="shared" si="1"/>
        <v>29.629629629629619</v>
      </c>
    </row>
    <row r="33" spans="1:17">
      <c r="A33">
        <v>26</v>
      </c>
      <c r="B33" s="430"/>
      <c r="C33" s="13" t="s">
        <v>67</v>
      </c>
      <c r="D33" s="14" t="s">
        <v>68</v>
      </c>
      <c r="E33" s="23" t="s">
        <v>69</v>
      </c>
      <c r="F33" s="182">
        <v>3.26</v>
      </c>
      <c r="G33" s="182">
        <v>3.36</v>
      </c>
      <c r="H33" s="182">
        <v>3.28</v>
      </c>
      <c r="I33" s="182">
        <v>4.18</v>
      </c>
      <c r="J33" s="183">
        <v>3.63</v>
      </c>
      <c r="K33" s="183">
        <v>3.88</v>
      </c>
      <c r="L33" s="183">
        <v>3.93</v>
      </c>
      <c r="M33" s="201">
        <v>4.2</v>
      </c>
      <c r="N33" s="201">
        <v>3.7</v>
      </c>
      <c r="O33" s="201">
        <v>3.78</v>
      </c>
      <c r="P33" s="180">
        <f t="shared" si="0"/>
        <v>2.1621621621621614</v>
      </c>
      <c r="Q33" s="181">
        <f t="shared" si="1"/>
        <v>15.950920245398777</v>
      </c>
    </row>
    <row r="34" spans="1:17">
      <c r="A34">
        <v>27</v>
      </c>
      <c r="B34" s="430"/>
      <c r="C34" s="13" t="s">
        <v>70</v>
      </c>
      <c r="D34" s="14" t="s">
        <v>71</v>
      </c>
      <c r="E34" s="23" t="s">
        <v>105</v>
      </c>
      <c r="F34" s="182">
        <v>2.96</v>
      </c>
      <c r="G34" s="182">
        <v>3.02</v>
      </c>
      <c r="H34" s="182">
        <v>3.02</v>
      </c>
      <c r="I34" s="182">
        <v>3.05</v>
      </c>
      <c r="J34" s="183">
        <v>3.16</v>
      </c>
      <c r="K34" s="183">
        <v>3.59</v>
      </c>
      <c r="L34" s="183">
        <v>3.76</v>
      </c>
      <c r="M34" s="201">
        <v>4.9400000000000004</v>
      </c>
      <c r="N34" s="201">
        <v>5.23</v>
      </c>
      <c r="O34" s="201">
        <v>5.07</v>
      </c>
      <c r="P34" s="180">
        <f t="shared" si="0"/>
        <v>-3.0592734225621427</v>
      </c>
      <c r="Q34" s="181">
        <f t="shared" si="1"/>
        <v>71.283783783783775</v>
      </c>
    </row>
    <row r="35" spans="1:17">
      <c r="A35">
        <v>28</v>
      </c>
      <c r="B35" s="430"/>
      <c r="C35" s="13" t="s">
        <v>72</v>
      </c>
      <c r="D35" s="14" t="s">
        <v>73</v>
      </c>
      <c r="E35" s="23" t="s">
        <v>74</v>
      </c>
      <c r="F35" s="182">
        <v>8.32</v>
      </c>
      <c r="G35" s="182">
        <v>8.61</v>
      </c>
      <c r="H35" s="182">
        <v>8.94</v>
      </c>
      <c r="I35" s="182">
        <v>10.78</v>
      </c>
      <c r="J35" s="183">
        <v>10.63</v>
      </c>
      <c r="K35" s="183">
        <v>10.199999999999999</v>
      </c>
      <c r="L35" s="183">
        <v>10.199999999999999</v>
      </c>
      <c r="M35" s="201">
        <v>8.07</v>
      </c>
      <c r="N35" s="201">
        <v>7</v>
      </c>
      <c r="O35" s="201">
        <v>5.49</v>
      </c>
      <c r="P35" s="180">
        <f t="shared" si="0"/>
        <v>-21.571428571428569</v>
      </c>
      <c r="Q35" s="181">
        <f t="shared" si="1"/>
        <v>-34.01442307692308</v>
      </c>
    </row>
    <row r="36" spans="1:17">
      <c r="A36">
        <v>29</v>
      </c>
      <c r="B36" s="430"/>
      <c r="C36" s="13" t="s">
        <v>72</v>
      </c>
      <c r="D36" s="14" t="s">
        <v>8</v>
      </c>
      <c r="E36" s="23" t="s">
        <v>74</v>
      </c>
      <c r="F36" s="182">
        <v>7.6</v>
      </c>
      <c r="G36" s="182">
        <v>8.06</v>
      </c>
      <c r="H36" s="182">
        <v>8.24</v>
      </c>
      <c r="I36" s="182">
        <v>9.09</v>
      </c>
      <c r="J36" s="183">
        <v>9.06</v>
      </c>
      <c r="K36" s="183">
        <v>9.14</v>
      </c>
      <c r="L36" s="183">
        <v>9.2100000000000009</v>
      </c>
      <c r="M36" s="201">
        <v>7.08</v>
      </c>
      <c r="N36" s="201">
        <v>5.83</v>
      </c>
      <c r="O36" s="201">
        <v>4.88</v>
      </c>
      <c r="P36" s="180">
        <f t="shared" si="0"/>
        <v>-16.295025728987994</v>
      </c>
      <c r="Q36" s="181">
        <f t="shared" si="1"/>
        <v>-35.78947368421052</v>
      </c>
    </row>
    <row r="37" spans="1:17">
      <c r="A37">
        <v>30</v>
      </c>
      <c r="B37" s="430"/>
      <c r="C37" s="13" t="s">
        <v>88</v>
      </c>
      <c r="D37" s="14" t="s">
        <v>8</v>
      </c>
      <c r="E37" s="23" t="s">
        <v>82</v>
      </c>
      <c r="F37" s="182">
        <v>1.45</v>
      </c>
      <c r="G37" s="182">
        <v>1.51</v>
      </c>
      <c r="H37" s="182">
        <v>1.59</v>
      </c>
      <c r="I37" s="182">
        <v>1.53</v>
      </c>
      <c r="J37" s="183">
        <v>1.53</v>
      </c>
      <c r="K37" s="183">
        <v>1.75</v>
      </c>
      <c r="L37" s="183">
        <v>1.81</v>
      </c>
      <c r="M37" s="201">
        <v>1.98</v>
      </c>
      <c r="N37" s="201">
        <v>2.37</v>
      </c>
      <c r="O37" s="201">
        <v>2.48</v>
      </c>
      <c r="P37" s="180">
        <f t="shared" si="0"/>
        <v>4.6413502109704581</v>
      </c>
      <c r="Q37" s="181">
        <f t="shared" si="1"/>
        <v>71.034482758620697</v>
      </c>
    </row>
    <row r="38" spans="1:17">
      <c r="A38">
        <v>31</v>
      </c>
      <c r="B38" s="430"/>
      <c r="C38" s="13" t="s">
        <v>89</v>
      </c>
      <c r="D38" s="14" t="s">
        <v>90</v>
      </c>
      <c r="E38" s="23" t="s">
        <v>91</v>
      </c>
      <c r="F38" s="182">
        <v>5.0599999999999996</v>
      </c>
      <c r="G38" s="182">
        <v>5.3</v>
      </c>
      <c r="H38" s="182">
        <v>5.0599999999999996</v>
      </c>
      <c r="I38" s="182">
        <v>5.3</v>
      </c>
      <c r="J38" s="183">
        <v>5.22</v>
      </c>
      <c r="K38" s="183">
        <v>5.72</v>
      </c>
      <c r="L38" s="183">
        <v>6.02</v>
      </c>
      <c r="M38" s="201">
        <v>5.47</v>
      </c>
      <c r="N38" s="201">
        <v>5.1100000000000003</v>
      </c>
      <c r="O38" s="201">
        <v>5.8</v>
      </c>
      <c r="P38" s="180">
        <f t="shared" si="0"/>
        <v>13.50293542074364</v>
      </c>
      <c r="Q38" s="181">
        <f t="shared" si="1"/>
        <v>14.624505928853765</v>
      </c>
    </row>
    <row r="39" spans="1:17" ht="15.75" thickBot="1">
      <c r="A39">
        <v>32</v>
      </c>
      <c r="B39" s="431"/>
      <c r="C39" s="13" t="s">
        <v>92</v>
      </c>
      <c r="D39" s="14" t="s">
        <v>93</v>
      </c>
      <c r="E39" s="23" t="s">
        <v>94</v>
      </c>
      <c r="F39" s="182">
        <v>4.4400000000000004</v>
      </c>
      <c r="G39" s="182">
        <v>4.49</v>
      </c>
      <c r="H39" s="182">
        <v>4.59</v>
      </c>
      <c r="I39" s="182">
        <v>4.5</v>
      </c>
      <c r="J39" s="184">
        <v>4.4800000000000004</v>
      </c>
      <c r="K39" s="184">
        <v>4.4400000000000004</v>
      </c>
      <c r="L39" s="183">
        <v>4.93</v>
      </c>
      <c r="M39" s="201">
        <v>5.53</v>
      </c>
      <c r="N39" s="201">
        <v>5.69</v>
      </c>
      <c r="O39" s="201">
        <v>5.75</v>
      </c>
      <c r="P39" s="180">
        <f t="shared" si="0"/>
        <v>1.05448154657293</v>
      </c>
      <c r="Q39" s="181">
        <f t="shared" si="1"/>
        <v>29.504504504504496</v>
      </c>
    </row>
    <row r="40" spans="1:17">
      <c r="A40">
        <v>33</v>
      </c>
      <c r="B40" s="429" t="s">
        <v>225</v>
      </c>
      <c r="C40" s="13" t="s">
        <v>10</v>
      </c>
      <c r="D40" s="14" t="s">
        <v>11</v>
      </c>
      <c r="E40" s="23" t="s">
        <v>12</v>
      </c>
      <c r="F40" s="182">
        <v>3.43</v>
      </c>
      <c r="G40" s="182">
        <v>3.64</v>
      </c>
      <c r="H40" s="182">
        <v>3.48</v>
      </c>
      <c r="I40" s="182">
        <v>3.57</v>
      </c>
      <c r="J40" s="183">
        <v>3.51</v>
      </c>
      <c r="K40" s="183">
        <v>4.13</v>
      </c>
      <c r="L40" s="183">
        <v>3.74</v>
      </c>
      <c r="M40" s="201">
        <v>3.94</v>
      </c>
      <c r="N40" s="201">
        <v>4.01</v>
      </c>
      <c r="O40" s="201">
        <v>3.98</v>
      </c>
      <c r="P40" s="180">
        <f t="shared" si="0"/>
        <v>-0.74812967581047474</v>
      </c>
      <c r="Q40" s="181">
        <f t="shared" si="1"/>
        <v>16.034985422740519</v>
      </c>
    </row>
    <row r="41" spans="1:17">
      <c r="A41">
        <v>34</v>
      </c>
      <c r="B41" s="430"/>
      <c r="C41" s="13" t="s">
        <v>10</v>
      </c>
      <c r="D41" s="14" t="s">
        <v>8</v>
      </c>
      <c r="E41" s="23" t="s">
        <v>13</v>
      </c>
      <c r="F41" s="182">
        <v>2.88</v>
      </c>
      <c r="G41" s="182">
        <v>2.5299999999999998</v>
      </c>
      <c r="H41" s="182">
        <v>2.76</v>
      </c>
      <c r="I41" s="182">
        <v>2.95</v>
      </c>
      <c r="J41" s="183">
        <v>2.8</v>
      </c>
      <c r="K41" s="183">
        <v>2.96</v>
      </c>
      <c r="L41" s="183">
        <v>3.11</v>
      </c>
      <c r="M41" s="201">
        <v>3.39</v>
      </c>
      <c r="N41" s="201">
        <v>3.78</v>
      </c>
      <c r="O41" s="201">
        <v>3.53</v>
      </c>
      <c r="P41" s="180">
        <f t="shared" si="0"/>
        <v>-6.6137566137566068</v>
      </c>
      <c r="Q41" s="181">
        <f t="shared" si="1"/>
        <v>22.569444444444443</v>
      </c>
    </row>
    <row r="42" spans="1:17">
      <c r="A42">
        <v>35</v>
      </c>
      <c r="B42" s="430"/>
      <c r="C42" s="13" t="s">
        <v>14</v>
      </c>
      <c r="D42" s="14" t="s">
        <v>15</v>
      </c>
      <c r="E42" s="23" t="s">
        <v>103</v>
      </c>
      <c r="F42" s="182">
        <v>13.93</v>
      </c>
      <c r="G42" s="182">
        <v>20.51</v>
      </c>
      <c r="H42" s="182">
        <v>16.239999999999998</v>
      </c>
      <c r="I42" s="182">
        <v>19.86</v>
      </c>
      <c r="J42" s="183">
        <v>17.98</v>
      </c>
      <c r="K42" s="183">
        <v>19.39</v>
      </c>
      <c r="L42" s="183">
        <v>19.55</v>
      </c>
      <c r="M42" s="201">
        <v>22.8</v>
      </c>
      <c r="N42" s="201">
        <v>20.46</v>
      </c>
      <c r="O42" s="201">
        <v>23.55</v>
      </c>
      <c r="P42" s="180">
        <f t="shared" si="0"/>
        <v>15.102639296187675</v>
      </c>
      <c r="Q42" s="181">
        <f t="shared" si="1"/>
        <v>69.059583632447954</v>
      </c>
    </row>
    <row r="43" spans="1:17">
      <c r="A43">
        <v>36</v>
      </c>
      <c r="B43" s="430"/>
      <c r="C43" s="13" t="s">
        <v>14</v>
      </c>
      <c r="D43" s="14" t="s">
        <v>104</v>
      </c>
      <c r="E43" s="23" t="s">
        <v>103</v>
      </c>
      <c r="F43" s="182">
        <v>6.86</v>
      </c>
      <c r="G43" s="182">
        <v>4.99</v>
      </c>
      <c r="H43" s="182">
        <v>4.99</v>
      </c>
      <c r="I43" s="182">
        <v>6.74</v>
      </c>
      <c r="J43" s="183">
        <v>5.89</v>
      </c>
      <c r="K43" s="183">
        <v>5.89</v>
      </c>
      <c r="L43" s="183">
        <v>6.29</v>
      </c>
      <c r="M43" s="201">
        <v>5.29</v>
      </c>
      <c r="N43" s="201">
        <v>5.59</v>
      </c>
      <c r="O43" s="201">
        <v>5.19</v>
      </c>
      <c r="P43" s="180">
        <f t="shared" si="0"/>
        <v>-7.1556350626118075</v>
      </c>
      <c r="Q43" s="181">
        <f t="shared" si="1"/>
        <v>-24.344023323615161</v>
      </c>
    </row>
    <row r="44" spans="1:17">
      <c r="A44">
        <v>37</v>
      </c>
      <c r="B44" s="430"/>
      <c r="C44" s="13" t="s">
        <v>34</v>
      </c>
      <c r="D44" s="14" t="s">
        <v>35</v>
      </c>
      <c r="E44" s="23" t="s">
        <v>36</v>
      </c>
      <c r="F44" s="182">
        <v>3.97</v>
      </c>
      <c r="G44" s="182">
        <v>3.72</v>
      </c>
      <c r="H44" s="182">
        <v>2.89</v>
      </c>
      <c r="I44" s="182">
        <v>3.66</v>
      </c>
      <c r="J44" s="183">
        <v>4.1399999999999997</v>
      </c>
      <c r="K44" s="183">
        <v>4.16</v>
      </c>
      <c r="L44" s="183">
        <v>4.5599999999999996</v>
      </c>
      <c r="M44" s="201">
        <v>4.42</v>
      </c>
      <c r="N44" s="201">
        <v>4.58</v>
      </c>
      <c r="O44" s="201">
        <v>3.95</v>
      </c>
      <c r="P44" s="180">
        <f t="shared" si="0"/>
        <v>-13.755458515283848</v>
      </c>
      <c r="Q44" s="181">
        <f t="shared" si="1"/>
        <v>-0.50377833753148593</v>
      </c>
    </row>
    <row r="45" spans="1:17">
      <c r="A45">
        <v>38</v>
      </c>
      <c r="B45" s="430"/>
      <c r="C45" s="13" t="s">
        <v>34</v>
      </c>
      <c r="D45" s="14" t="s">
        <v>37</v>
      </c>
      <c r="E45" s="23" t="s">
        <v>36</v>
      </c>
      <c r="F45" s="182">
        <v>3.6</v>
      </c>
      <c r="G45" s="182">
        <v>3.15</v>
      </c>
      <c r="H45" s="182">
        <v>4.1100000000000003</v>
      </c>
      <c r="I45" s="182">
        <v>4.4000000000000004</v>
      </c>
      <c r="J45" s="183">
        <v>5.13</v>
      </c>
      <c r="K45" s="183">
        <v>5.37</v>
      </c>
      <c r="L45" s="183">
        <v>5.49</v>
      </c>
      <c r="M45" s="201">
        <v>5.45</v>
      </c>
      <c r="N45" s="201">
        <v>4.82</v>
      </c>
      <c r="O45" s="201">
        <v>4.87</v>
      </c>
      <c r="P45" s="180">
        <f t="shared" si="0"/>
        <v>1.0373443983402382</v>
      </c>
      <c r="Q45" s="181">
        <f t="shared" si="1"/>
        <v>35.277777777777771</v>
      </c>
    </row>
    <row r="46" spans="1:17">
      <c r="A46">
        <v>39</v>
      </c>
      <c r="B46" s="430"/>
      <c r="C46" s="13" t="s">
        <v>38</v>
      </c>
      <c r="D46" s="14" t="s">
        <v>121</v>
      </c>
      <c r="E46" s="23" t="s">
        <v>39</v>
      </c>
      <c r="F46" s="182">
        <v>5.82</v>
      </c>
      <c r="G46" s="182">
        <v>5.21</v>
      </c>
      <c r="H46" s="182">
        <v>5.82</v>
      </c>
      <c r="I46" s="182">
        <v>6.15</v>
      </c>
      <c r="J46" s="183">
        <v>6.15</v>
      </c>
      <c r="K46" s="183">
        <v>6.45</v>
      </c>
      <c r="L46" s="183">
        <v>6.3</v>
      </c>
      <c r="M46" s="201">
        <v>6.69</v>
      </c>
      <c r="N46" s="201">
        <v>7.28</v>
      </c>
      <c r="O46" s="201">
        <v>7.62</v>
      </c>
      <c r="P46" s="180">
        <f t="shared" si="0"/>
        <v>4.6703296703296644</v>
      </c>
      <c r="Q46" s="181">
        <f t="shared" si="1"/>
        <v>30.927835051546396</v>
      </c>
    </row>
    <row r="47" spans="1:17">
      <c r="A47">
        <v>40</v>
      </c>
      <c r="B47" s="430"/>
      <c r="C47" s="13" t="s">
        <v>38</v>
      </c>
      <c r="D47" s="14" t="s">
        <v>16</v>
      </c>
      <c r="E47" s="23" t="s">
        <v>39</v>
      </c>
      <c r="F47" s="182">
        <v>2.76</v>
      </c>
      <c r="G47" s="182">
        <v>2.72</v>
      </c>
      <c r="H47" s="182">
        <v>3.29</v>
      </c>
      <c r="I47" s="182">
        <v>2.99</v>
      </c>
      <c r="J47" s="183">
        <v>2.82</v>
      </c>
      <c r="K47" s="183">
        <v>2.99</v>
      </c>
      <c r="L47" s="183">
        <v>2.95</v>
      </c>
      <c r="M47" s="201">
        <v>3.24</v>
      </c>
      <c r="N47" s="201">
        <v>4</v>
      </c>
      <c r="O47" s="201">
        <v>3.55</v>
      </c>
      <c r="P47" s="180">
        <f t="shared" si="0"/>
        <v>-11.25</v>
      </c>
      <c r="Q47" s="181">
        <f t="shared" si="1"/>
        <v>28.623188405797123</v>
      </c>
    </row>
    <row r="48" spans="1:17">
      <c r="A48">
        <v>41</v>
      </c>
      <c r="B48" s="430"/>
      <c r="C48" s="13" t="s">
        <v>40</v>
      </c>
      <c r="D48" s="14" t="s">
        <v>41</v>
      </c>
      <c r="E48" s="23" t="s">
        <v>39</v>
      </c>
      <c r="F48" s="182">
        <v>2.08</v>
      </c>
      <c r="G48" s="182">
        <v>2.19</v>
      </c>
      <c r="H48" s="182">
        <v>2.34</v>
      </c>
      <c r="I48" s="182">
        <v>2.34</v>
      </c>
      <c r="J48" s="183">
        <v>2.38</v>
      </c>
      <c r="K48" s="183">
        <v>2.5099999999999998</v>
      </c>
      <c r="L48" s="183">
        <v>2.68</v>
      </c>
      <c r="M48" s="201">
        <v>2.75</v>
      </c>
      <c r="N48" s="201">
        <v>2.88</v>
      </c>
      <c r="O48" s="201">
        <v>2.85</v>
      </c>
      <c r="P48" s="180">
        <f t="shared" si="0"/>
        <v>-1.0416666666666572</v>
      </c>
      <c r="Q48" s="181">
        <f t="shared" si="1"/>
        <v>37.019230769230774</v>
      </c>
    </row>
    <row r="49" spans="1:17">
      <c r="A49">
        <v>42</v>
      </c>
      <c r="B49" s="430"/>
      <c r="C49" s="13" t="s">
        <v>40</v>
      </c>
      <c r="D49" s="14" t="s">
        <v>16</v>
      </c>
      <c r="E49" s="23" t="s">
        <v>39</v>
      </c>
      <c r="F49" s="182">
        <v>1.86</v>
      </c>
      <c r="G49" s="182">
        <v>1.94</v>
      </c>
      <c r="H49" s="182">
        <v>1.76</v>
      </c>
      <c r="I49" s="182">
        <v>1.97</v>
      </c>
      <c r="J49" s="183">
        <v>2.0099999999999998</v>
      </c>
      <c r="K49" s="183">
        <v>2.0499999999999998</v>
      </c>
      <c r="L49" s="183">
        <v>2.09</v>
      </c>
      <c r="M49" s="201">
        <v>2.19</v>
      </c>
      <c r="N49" s="201">
        <v>2.4300000000000002</v>
      </c>
      <c r="O49" s="201">
        <v>2.27</v>
      </c>
      <c r="P49" s="180">
        <f t="shared" si="0"/>
        <v>-6.584362139917701</v>
      </c>
      <c r="Q49" s="181">
        <f t="shared" si="1"/>
        <v>22.043010752688161</v>
      </c>
    </row>
    <row r="50" spans="1:17">
      <c r="A50">
        <v>43</v>
      </c>
      <c r="B50" s="430"/>
      <c r="C50" s="13" t="s">
        <v>58</v>
      </c>
      <c r="D50" s="14" t="s">
        <v>59</v>
      </c>
      <c r="E50" s="23" t="s">
        <v>60</v>
      </c>
      <c r="F50" s="182">
        <v>2.2400000000000002</v>
      </c>
      <c r="G50" s="182">
        <v>2.2200000000000002</v>
      </c>
      <c r="H50" s="182">
        <v>2.39</v>
      </c>
      <c r="I50" s="182">
        <v>2.52</v>
      </c>
      <c r="J50" s="183">
        <v>2.5499999999999998</v>
      </c>
      <c r="K50" s="183">
        <v>2.5499999999999998</v>
      </c>
      <c r="L50" s="183">
        <v>2.66</v>
      </c>
      <c r="M50" s="201">
        <v>3.13</v>
      </c>
      <c r="N50" s="201">
        <v>3.42</v>
      </c>
      <c r="O50" s="201">
        <v>3.36</v>
      </c>
      <c r="P50" s="180">
        <f t="shared" si="0"/>
        <v>-1.7543859649122737</v>
      </c>
      <c r="Q50" s="181">
        <f t="shared" si="1"/>
        <v>49.999999999999972</v>
      </c>
    </row>
    <row r="51" spans="1:17">
      <c r="A51">
        <v>44</v>
      </c>
      <c r="B51" s="430"/>
      <c r="C51" s="13" t="s">
        <v>63</v>
      </c>
      <c r="D51" s="14" t="s">
        <v>64</v>
      </c>
      <c r="E51" s="23" t="s">
        <v>39</v>
      </c>
      <c r="F51" s="182">
        <v>5.19</v>
      </c>
      <c r="G51" s="182">
        <v>4.7</v>
      </c>
      <c r="H51" s="182">
        <v>5.9</v>
      </c>
      <c r="I51" s="182">
        <v>5.19</v>
      </c>
      <c r="J51" s="183">
        <v>5.85</v>
      </c>
      <c r="K51" s="183">
        <v>5.27</v>
      </c>
      <c r="L51" s="183">
        <v>6.83</v>
      </c>
      <c r="M51" s="201">
        <v>6.07</v>
      </c>
      <c r="N51" s="201">
        <v>5.65</v>
      </c>
      <c r="O51" s="201">
        <v>5.78</v>
      </c>
      <c r="P51" s="180">
        <f t="shared" si="0"/>
        <v>2.3008849557522097</v>
      </c>
      <c r="Q51" s="181">
        <f t="shared" si="1"/>
        <v>11.368015414258181</v>
      </c>
    </row>
    <row r="52" spans="1:17">
      <c r="A52">
        <v>45</v>
      </c>
      <c r="B52" s="430"/>
      <c r="C52" s="13" t="s">
        <v>63</v>
      </c>
      <c r="D52" s="14" t="s">
        <v>65</v>
      </c>
      <c r="E52" s="23" t="s">
        <v>39</v>
      </c>
      <c r="F52" s="182">
        <v>3.46</v>
      </c>
      <c r="G52" s="182">
        <v>3.5</v>
      </c>
      <c r="H52" s="182">
        <v>3.54</v>
      </c>
      <c r="I52" s="182">
        <v>3.74</v>
      </c>
      <c r="J52" s="183">
        <v>3.8</v>
      </c>
      <c r="K52" s="183">
        <v>3.91</v>
      </c>
      <c r="L52" s="183">
        <v>3.95</v>
      </c>
      <c r="M52" s="201">
        <v>5.1100000000000003</v>
      </c>
      <c r="N52" s="201">
        <v>3.92</v>
      </c>
      <c r="O52" s="201">
        <v>3.39</v>
      </c>
      <c r="P52" s="180">
        <f t="shared" si="0"/>
        <v>-13.520408163265301</v>
      </c>
      <c r="Q52" s="181">
        <f t="shared" si="1"/>
        <v>-2.0231213872832399</v>
      </c>
    </row>
    <row r="53" spans="1:17">
      <c r="A53">
        <v>46</v>
      </c>
      <c r="B53" s="430"/>
      <c r="C53" s="13" t="s">
        <v>75</v>
      </c>
      <c r="D53" s="14" t="s">
        <v>76</v>
      </c>
      <c r="E53" s="23" t="s">
        <v>77</v>
      </c>
      <c r="F53" s="182">
        <v>7.49</v>
      </c>
      <c r="G53" s="182">
        <v>7.69</v>
      </c>
      <c r="H53" s="182">
        <v>9.65</v>
      </c>
      <c r="I53" s="182">
        <v>15.84</v>
      </c>
      <c r="J53" s="183">
        <v>8.82</v>
      </c>
      <c r="K53" s="183">
        <v>9.09</v>
      </c>
      <c r="L53" s="183">
        <v>9.01</v>
      </c>
      <c r="M53" s="201">
        <v>9.1999999999999993</v>
      </c>
      <c r="N53" s="201">
        <v>8.84</v>
      </c>
      <c r="O53" s="201">
        <v>8.1199999999999992</v>
      </c>
      <c r="P53" s="180">
        <f t="shared" si="0"/>
        <v>-8.1447963800905114</v>
      </c>
      <c r="Q53" s="181">
        <f t="shared" si="1"/>
        <v>8.4112149532710134</v>
      </c>
    </row>
    <row r="54" spans="1:17">
      <c r="A54">
        <v>47</v>
      </c>
      <c r="B54" s="430"/>
      <c r="C54" s="13" t="s">
        <v>78</v>
      </c>
      <c r="D54" s="14" t="s">
        <v>79</v>
      </c>
      <c r="E54" s="23" t="s">
        <v>80</v>
      </c>
      <c r="F54" s="182">
        <v>5.97</v>
      </c>
      <c r="G54" s="182">
        <v>6.21</v>
      </c>
      <c r="H54" s="182">
        <v>6.25</v>
      </c>
      <c r="I54" s="182">
        <v>11.34</v>
      </c>
      <c r="J54" s="183">
        <v>5.64</v>
      </c>
      <c r="K54" s="183">
        <v>9.49</v>
      </c>
      <c r="L54" s="183">
        <v>5.59</v>
      </c>
      <c r="M54" s="201">
        <v>6.25</v>
      </c>
      <c r="N54" s="201">
        <v>6.52</v>
      </c>
      <c r="O54" s="201">
        <v>10.46</v>
      </c>
      <c r="P54" s="180">
        <f t="shared" si="0"/>
        <v>60.429447852760745</v>
      </c>
      <c r="Q54" s="181">
        <f t="shared" si="1"/>
        <v>75.209380234505858</v>
      </c>
    </row>
    <row r="55" spans="1:17">
      <c r="A55">
        <v>48</v>
      </c>
      <c r="B55" s="430"/>
      <c r="C55" s="13" t="s">
        <v>81</v>
      </c>
      <c r="D55" s="14" t="s">
        <v>41</v>
      </c>
      <c r="E55" s="23" t="s">
        <v>82</v>
      </c>
      <c r="F55" s="182">
        <v>10.54</v>
      </c>
      <c r="G55" s="182">
        <v>11.04</v>
      </c>
      <c r="H55" s="182">
        <v>13.05</v>
      </c>
      <c r="I55" s="182">
        <v>13.58</v>
      </c>
      <c r="J55" s="183">
        <v>13.26</v>
      </c>
      <c r="K55" s="183">
        <v>13.78</v>
      </c>
      <c r="L55" s="183">
        <v>13.52</v>
      </c>
      <c r="M55" s="201">
        <v>14.9</v>
      </c>
      <c r="N55" s="201">
        <v>16.84</v>
      </c>
      <c r="O55" s="201">
        <v>14.63</v>
      </c>
      <c r="P55" s="180">
        <f t="shared" si="0"/>
        <v>-13.123515439429923</v>
      </c>
      <c r="Q55" s="181">
        <f t="shared" si="1"/>
        <v>38.804554079696402</v>
      </c>
    </row>
    <row r="56" spans="1:17">
      <c r="A56">
        <v>49</v>
      </c>
      <c r="B56" s="430"/>
      <c r="C56" s="13" t="s">
        <v>81</v>
      </c>
      <c r="D56" s="14" t="s">
        <v>8</v>
      </c>
      <c r="E56" s="23" t="s">
        <v>82</v>
      </c>
      <c r="F56" s="182">
        <v>8.49</v>
      </c>
      <c r="G56" s="182">
        <v>10.130000000000001</v>
      </c>
      <c r="H56" s="182">
        <v>11.11</v>
      </c>
      <c r="I56" s="182">
        <v>10.55</v>
      </c>
      <c r="J56" s="183">
        <v>11.19</v>
      </c>
      <c r="K56" s="183">
        <v>11.97</v>
      </c>
      <c r="L56" s="183">
        <v>11.89</v>
      </c>
      <c r="M56" s="201">
        <v>13.13</v>
      </c>
      <c r="N56" s="201">
        <v>13.66</v>
      </c>
      <c r="O56" s="201">
        <v>12.51</v>
      </c>
      <c r="P56" s="180">
        <f t="shared" si="0"/>
        <v>-8.4187408491947338</v>
      </c>
      <c r="Q56" s="181">
        <f t="shared" si="1"/>
        <v>47.349823321554766</v>
      </c>
    </row>
    <row r="57" spans="1:17">
      <c r="A57">
        <v>50</v>
      </c>
      <c r="B57" s="430"/>
      <c r="C57" s="13" t="s">
        <v>83</v>
      </c>
      <c r="D57" s="14" t="s">
        <v>84</v>
      </c>
      <c r="E57" s="23" t="s">
        <v>85</v>
      </c>
      <c r="F57" s="182">
        <v>10.67</v>
      </c>
      <c r="G57" s="182">
        <v>11.18</v>
      </c>
      <c r="H57" s="182">
        <v>10.66</v>
      </c>
      <c r="I57" s="182">
        <v>13.51</v>
      </c>
      <c r="J57" s="183">
        <v>14.8</v>
      </c>
      <c r="K57" s="183">
        <v>14.83</v>
      </c>
      <c r="L57" s="183">
        <v>14.71</v>
      </c>
      <c r="M57" s="201">
        <v>15.99</v>
      </c>
      <c r="N57" s="201">
        <v>17.059999999999999</v>
      </c>
      <c r="O57" s="201">
        <v>15.68</v>
      </c>
      <c r="P57" s="180">
        <f t="shared" si="0"/>
        <v>-8.0890973036342189</v>
      </c>
      <c r="Q57" s="181">
        <f t="shared" si="1"/>
        <v>46.95407685098408</v>
      </c>
    </row>
    <row r="58" spans="1:17">
      <c r="A58">
        <v>51</v>
      </c>
      <c r="B58" s="430"/>
      <c r="C58" s="13" t="s">
        <v>83</v>
      </c>
      <c r="D58" s="14" t="s">
        <v>8</v>
      </c>
      <c r="E58" s="23" t="s">
        <v>85</v>
      </c>
      <c r="F58" s="182">
        <v>8.2100000000000009</v>
      </c>
      <c r="G58" s="182">
        <v>7.95</v>
      </c>
      <c r="H58" s="182">
        <v>9.6300000000000008</v>
      </c>
      <c r="I58" s="182">
        <v>8.81</v>
      </c>
      <c r="J58" s="183">
        <v>8.7100000000000009</v>
      </c>
      <c r="K58" s="183">
        <v>9.41</v>
      </c>
      <c r="L58" s="183">
        <v>9.6999999999999993</v>
      </c>
      <c r="M58" s="201">
        <v>11.45</v>
      </c>
      <c r="N58" s="201">
        <v>11.7</v>
      </c>
      <c r="O58" s="201">
        <v>13.4</v>
      </c>
      <c r="P58" s="180">
        <f t="shared" si="0"/>
        <v>14.529914529914535</v>
      </c>
      <c r="Q58" s="181">
        <f t="shared" si="1"/>
        <v>63.215590742996341</v>
      </c>
    </row>
    <row r="59" spans="1:17" ht="15.75" thickBot="1">
      <c r="A59">
        <v>52</v>
      </c>
      <c r="B59" s="431"/>
      <c r="C59" s="13" t="s">
        <v>86</v>
      </c>
      <c r="D59" s="14" t="s">
        <v>87</v>
      </c>
      <c r="E59" s="23" t="s">
        <v>107</v>
      </c>
      <c r="F59" s="182">
        <v>2.0499999999999998</v>
      </c>
      <c r="G59" s="182">
        <v>2.02</v>
      </c>
      <c r="H59" s="182">
        <v>2.63</v>
      </c>
      <c r="I59" s="182">
        <v>2.5499999999999998</v>
      </c>
      <c r="J59" s="184">
        <v>2.54</v>
      </c>
      <c r="K59" s="184">
        <v>2.4500000000000002</v>
      </c>
      <c r="L59" s="183">
        <v>2.7</v>
      </c>
      <c r="M59" s="201">
        <v>2.7</v>
      </c>
      <c r="N59" s="201">
        <v>2.99</v>
      </c>
      <c r="O59" s="201">
        <v>3.1</v>
      </c>
      <c r="P59" s="180">
        <f t="shared" si="0"/>
        <v>3.6789297658862807</v>
      </c>
      <c r="Q59" s="181">
        <f t="shared" si="1"/>
        <v>51.219512195121951</v>
      </c>
    </row>
    <row r="60" spans="1:17">
      <c r="A60">
        <v>53</v>
      </c>
      <c r="B60" s="564" t="s">
        <v>226</v>
      </c>
      <c r="C60" s="13" t="s">
        <v>95</v>
      </c>
      <c r="D60" s="14" t="s">
        <v>96</v>
      </c>
      <c r="E60" s="23" t="s">
        <v>97</v>
      </c>
      <c r="F60" s="182">
        <v>10.130000000000001</v>
      </c>
      <c r="G60" s="182">
        <v>10.08</v>
      </c>
      <c r="H60" s="182">
        <v>10.46</v>
      </c>
      <c r="I60" s="182">
        <v>11.37</v>
      </c>
      <c r="J60" s="183">
        <v>11.49</v>
      </c>
      <c r="K60" s="183">
        <v>11.47</v>
      </c>
      <c r="L60" s="183">
        <v>11.63</v>
      </c>
      <c r="M60" s="201">
        <v>12.64</v>
      </c>
      <c r="N60" s="201">
        <v>12.47</v>
      </c>
      <c r="O60" s="201">
        <v>12.64</v>
      </c>
      <c r="P60" s="180">
        <f t="shared" si="0"/>
        <v>1.3632718524458625</v>
      </c>
      <c r="Q60" s="181">
        <f t="shared" si="1"/>
        <v>24.777887462981241</v>
      </c>
    </row>
    <row r="61" spans="1:17">
      <c r="A61">
        <v>54</v>
      </c>
      <c r="B61" s="565"/>
      <c r="C61" s="13" t="s">
        <v>98</v>
      </c>
      <c r="D61" s="14" t="s">
        <v>99</v>
      </c>
      <c r="E61" s="23" t="s">
        <v>97</v>
      </c>
      <c r="F61" s="182">
        <v>35.29</v>
      </c>
      <c r="G61" s="182">
        <v>32.44</v>
      </c>
      <c r="H61" s="182">
        <v>40.630000000000003</v>
      </c>
      <c r="I61" s="182">
        <v>37.65</v>
      </c>
      <c r="J61" s="183">
        <v>37.69</v>
      </c>
      <c r="K61" s="183">
        <v>37.28</v>
      </c>
      <c r="L61" s="183">
        <v>38.61</v>
      </c>
      <c r="M61" s="201">
        <v>38.11</v>
      </c>
      <c r="N61" s="201">
        <v>39.450000000000003</v>
      </c>
      <c r="O61" s="201">
        <v>36.46</v>
      </c>
      <c r="P61" s="180">
        <f t="shared" si="0"/>
        <v>-7.5792141951837806</v>
      </c>
      <c r="Q61" s="181">
        <f t="shared" si="1"/>
        <v>3.315386795126102</v>
      </c>
    </row>
    <row r="62" spans="1:17" ht="15.75" thickBot="1">
      <c r="A62">
        <v>55</v>
      </c>
      <c r="B62" s="565"/>
      <c r="C62" s="15" t="s">
        <v>100</v>
      </c>
      <c r="D62" s="16" t="s">
        <v>101</v>
      </c>
      <c r="E62" s="24" t="s">
        <v>102</v>
      </c>
      <c r="F62" s="182">
        <v>6.28</v>
      </c>
      <c r="G62" s="182">
        <v>6.61</v>
      </c>
      <c r="H62" s="182">
        <v>6.59</v>
      </c>
      <c r="I62" s="182">
        <v>8.5299999999999994</v>
      </c>
      <c r="J62" s="183">
        <v>8.4499999999999993</v>
      </c>
      <c r="K62" s="183">
        <v>7.64</v>
      </c>
      <c r="L62" s="183">
        <v>7.83</v>
      </c>
      <c r="M62" s="201">
        <v>9.67</v>
      </c>
      <c r="N62" s="201">
        <v>9.84</v>
      </c>
      <c r="O62" s="201">
        <v>10.96</v>
      </c>
      <c r="P62" s="180">
        <f t="shared" si="0"/>
        <v>11.382113821138219</v>
      </c>
      <c r="Q62" s="181">
        <f t="shared" si="1"/>
        <v>74.522292993630572</v>
      </c>
    </row>
    <row r="63" spans="1:17" ht="15.75" thickBot="1">
      <c r="A63" s="104">
        <v>56</v>
      </c>
      <c r="B63" s="566"/>
      <c r="C63" s="20" t="s">
        <v>56</v>
      </c>
      <c r="D63" s="21" t="s">
        <v>57</v>
      </c>
      <c r="E63" s="105" t="s">
        <v>49</v>
      </c>
      <c r="F63" s="185">
        <v>9.8800000000000008</v>
      </c>
      <c r="G63" s="185">
        <v>9.64</v>
      </c>
      <c r="H63" s="185">
        <v>9.6</v>
      </c>
      <c r="I63" s="182">
        <v>13.58</v>
      </c>
      <c r="J63" s="183">
        <v>12.98</v>
      </c>
      <c r="K63" s="183">
        <v>14.88</v>
      </c>
      <c r="L63" s="183">
        <v>11.28</v>
      </c>
      <c r="M63" s="201">
        <v>12.3</v>
      </c>
      <c r="N63" s="201">
        <v>10.24</v>
      </c>
      <c r="O63" s="201">
        <v>13.13</v>
      </c>
      <c r="P63" s="180">
        <f t="shared" si="0"/>
        <v>28.22265625</v>
      </c>
      <c r="Q63" s="181">
        <f t="shared" si="1"/>
        <v>32.89473684210526</v>
      </c>
    </row>
    <row r="64" spans="1:17" ht="18.75" customHeight="1">
      <c r="A64" s="585" t="s">
        <v>164</v>
      </c>
      <c r="B64" s="586"/>
      <c r="C64" s="586"/>
      <c r="D64" s="586"/>
      <c r="E64" s="587"/>
      <c r="F64" s="596">
        <f>SUM(F8:F63)</f>
        <v>489.38</v>
      </c>
      <c r="G64" s="594">
        <f>SUM(G8:G63)</f>
        <v>493.35</v>
      </c>
      <c r="H64" s="599">
        <f>SUM(H8:H63)</f>
        <v>505.42999999999995</v>
      </c>
      <c r="I64" s="603">
        <f>SUM(I8:I63)</f>
        <v>562.34999999999991</v>
      </c>
      <c r="J64" s="603">
        <f>SUM(J8:J63)</f>
        <v>556.13000000000011</v>
      </c>
      <c r="K64" s="493">
        <f t="shared" ref="K64" si="2">SUM(K8:K63)</f>
        <v>569.79999999999995</v>
      </c>
      <c r="L64" s="493">
        <f t="shared" ref="L64:M64" si="3">SUM(L8:L63)</f>
        <v>570.84</v>
      </c>
      <c r="M64" s="493">
        <f t="shared" si="3"/>
        <v>597.45999999999992</v>
      </c>
      <c r="N64" s="493">
        <f t="shared" ref="N64:O64" si="4">SUM(N8:N63)</f>
        <v>594.38</v>
      </c>
      <c r="O64" s="493">
        <f>SUM(O8:O63)</f>
        <v>594.95999999999992</v>
      </c>
      <c r="P64" s="601">
        <f>(O64*100/N64-100)/100</f>
        <v>9.7580672297169712E-4</v>
      </c>
      <c r="Q64" s="601">
        <f>(O64*100/F64-100)/100</f>
        <v>0.21574236789406995</v>
      </c>
    </row>
    <row r="65" spans="1:17" ht="15.75" customHeight="1" thickBot="1">
      <c r="A65" s="588"/>
      <c r="B65" s="589"/>
      <c r="C65" s="589"/>
      <c r="D65" s="589"/>
      <c r="E65" s="590"/>
      <c r="F65" s="597"/>
      <c r="G65" s="595"/>
      <c r="H65" s="600"/>
      <c r="I65" s="604"/>
      <c r="J65" s="604"/>
      <c r="K65" s="494"/>
      <c r="L65" s="494"/>
      <c r="M65" s="494"/>
      <c r="N65" s="494"/>
      <c r="O65" s="494"/>
      <c r="P65" s="602"/>
      <c r="Q65" s="602"/>
    </row>
    <row r="67" spans="1:17">
      <c r="D67" s="584" t="s">
        <v>219</v>
      </c>
      <c r="E67" s="584"/>
      <c r="F67" s="186">
        <v>44501</v>
      </c>
      <c r="G67" s="186">
        <v>44531</v>
      </c>
      <c r="H67" s="186">
        <v>44593</v>
      </c>
      <c r="I67" s="186">
        <v>44621</v>
      </c>
      <c r="J67" s="186">
        <v>44652</v>
      </c>
      <c r="K67" s="186">
        <v>44682</v>
      </c>
      <c r="L67" s="186">
        <v>44713</v>
      </c>
      <c r="M67" s="186">
        <v>45024</v>
      </c>
      <c r="N67" s="186">
        <v>45054</v>
      </c>
      <c r="O67" s="186">
        <v>45085</v>
      </c>
    </row>
    <row r="68" spans="1:17">
      <c r="D68" s="584" t="s">
        <v>218</v>
      </c>
      <c r="E68" s="584"/>
      <c r="F68" s="175">
        <v>489.38</v>
      </c>
      <c r="G68" s="175">
        <v>493.35</v>
      </c>
      <c r="H68" s="175">
        <v>505.43</v>
      </c>
      <c r="I68" s="175">
        <f t="shared" ref="I68:O68" si="5">I64</f>
        <v>562.34999999999991</v>
      </c>
      <c r="J68" s="175">
        <f t="shared" si="5"/>
        <v>556.13000000000011</v>
      </c>
      <c r="K68" s="175">
        <f t="shared" si="5"/>
        <v>569.79999999999995</v>
      </c>
      <c r="L68" s="175">
        <f t="shared" si="5"/>
        <v>570.84</v>
      </c>
      <c r="M68" s="175">
        <f t="shared" si="5"/>
        <v>597.45999999999992</v>
      </c>
      <c r="N68" s="175">
        <f t="shared" si="5"/>
        <v>594.38</v>
      </c>
      <c r="O68" s="175">
        <f t="shared" si="5"/>
        <v>594.95999999999992</v>
      </c>
    </row>
    <row r="69" spans="1:17">
      <c r="D69" s="584" t="s">
        <v>167</v>
      </c>
      <c r="E69" s="584"/>
      <c r="F69" s="187">
        <v>0</v>
      </c>
      <c r="G69" s="188">
        <f t="shared" ref="G69:O69" si="6">(G68*100/F68-100)/100</f>
        <v>8.1123053659732137E-3</v>
      </c>
      <c r="H69" s="188">
        <f t="shared" si="6"/>
        <v>2.448565926826788E-2</v>
      </c>
      <c r="I69" s="188">
        <f t="shared" si="6"/>
        <v>0.11261697960152731</v>
      </c>
      <c r="J69" s="188">
        <f t="shared" si="6"/>
        <v>-1.1060727305058719E-2</v>
      </c>
      <c r="K69" s="188">
        <f t="shared" si="6"/>
        <v>2.4580583676478227E-2</v>
      </c>
      <c r="L69" s="188">
        <f t="shared" si="6"/>
        <v>1.8252018252019298E-3</v>
      </c>
      <c r="M69" s="188">
        <f t="shared" si="6"/>
        <v>4.6633032022983516E-2</v>
      </c>
      <c r="N69" s="188">
        <f t="shared" si="6"/>
        <v>-5.1551568305826835E-3</v>
      </c>
      <c r="O69" s="188">
        <f t="shared" si="6"/>
        <v>9.7580672297169712E-4</v>
      </c>
    </row>
    <row r="70" spans="1:17">
      <c r="D70" s="584" t="s">
        <v>168</v>
      </c>
      <c r="E70" s="584"/>
      <c r="F70" s="187">
        <v>0</v>
      </c>
      <c r="G70" s="188">
        <f t="shared" ref="G70" si="7">F70+G69</f>
        <v>8.1123053659732137E-3</v>
      </c>
      <c r="H70" s="188">
        <f>(H64*100/F64-100)/100</f>
        <v>3.2796599779312458E-2</v>
      </c>
      <c r="I70" s="188">
        <f>(I64*100/F64-100)/100</f>
        <v>0.14910703338918624</v>
      </c>
      <c r="J70" s="188">
        <f>(J64*100/F64-100)/100</f>
        <v>0.13639707384854333</v>
      </c>
      <c r="K70" s="188">
        <f>(K64*100/F64-100)/100</f>
        <v>0.16433037721198232</v>
      </c>
      <c r="L70" s="188">
        <f>(L64*100/F64-100)/100</f>
        <v>0.16645551514160772</v>
      </c>
      <c r="M70" s="188">
        <f>(M64*100/F64-100)/100</f>
        <v>0.22085087253259217</v>
      </c>
      <c r="N70" s="188">
        <f>(N64*100/F64-100)/100</f>
        <v>0.21455719481793295</v>
      </c>
      <c r="O70" s="188">
        <f>(O64*100/F64-100)/100</f>
        <v>0.21574236789406995</v>
      </c>
    </row>
  </sheetData>
  <sheetProtection password="ECE5" sheet="1" objects="1" scenarios="1"/>
  <mergeCells count="36">
    <mergeCell ref="Q5:Q7"/>
    <mergeCell ref="I5:I7"/>
    <mergeCell ref="H5:H7"/>
    <mergeCell ref="O5:O7"/>
    <mergeCell ref="O64:O65"/>
    <mergeCell ref="M5:M7"/>
    <mergeCell ref="L5:L7"/>
    <mergeCell ref="K5:K7"/>
    <mergeCell ref="J5:J7"/>
    <mergeCell ref="P5:P7"/>
    <mergeCell ref="N5:N7"/>
    <mergeCell ref="H64:H65"/>
    <mergeCell ref="P64:P65"/>
    <mergeCell ref="Q64:Q65"/>
    <mergeCell ref="I64:I65"/>
    <mergeCell ref="J64:J65"/>
    <mergeCell ref="K64:K65"/>
    <mergeCell ref="L64:L65"/>
    <mergeCell ref="M64:M65"/>
    <mergeCell ref="N64:N65"/>
    <mergeCell ref="D70:E70"/>
    <mergeCell ref="D69:E69"/>
    <mergeCell ref="B2:G2"/>
    <mergeCell ref="B3:G3"/>
    <mergeCell ref="D68:E68"/>
    <mergeCell ref="D67:E67"/>
    <mergeCell ref="B8:B39"/>
    <mergeCell ref="A64:E65"/>
    <mergeCell ref="B40:B59"/>
    <mergeCell ref="A5:E6"/>
    <mergeCell ref="F5:F7"/>
    <mergeCell ref="A7:C7"/>
    <mergeCell ref="B60:B63"/>
    <mergeCell ref="G64:G65"/>
    <mergeCell ref="F64:F65"/>
    <mergeCell ref="G5:G7"/>
  </mergeCells>
  <phoneticPr fontId="24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A8" sqref="A8:A12"/>
    </sheetView>
  </sheetViews>
  <sheetFormatPr defaultRowHeight="15"/>
  <cols>
    <col min="2" max="2" width="31.42578125" bestFit="1" customWidth="1"/>
    <col min="3" max="3" width="31.85546875" bestFit="1" customWidth="1"/>
    <col min="4" max="4" width="38" bestFit="1" customWidth="1"/>
    <col min="5" max="5" width="15.140625" customWidth="1"/>
  </cols>
  <sheetData>
    <row r="2" spans="1:5" ht="20.25">
      <c r="B2" s="609" t="s">
        <v>417</v>
      </c>
      <c r="C2" s="610"/>
      <c r="D2" s="610"/>
      <c r="E2" s="610"/>
    </row>
    <row r="4" spans="1:5">
      <c r="A4" s="611" t="s">
        <v>228</v>
      </c>
      <c r="B4" s="612"/>
      <c r="C4" s="613"/>
      <c r="D4" s="620" t="s">
        <v>227</v>
      </c>
      <c r="E4" s="623" t="s">
        <v>161</v>
      </c>
    </row>
    <row r="5" spans="1:5">
      <c r="A5" s="614"/>
      <c r="B5" s="615"/>
      <c r="C5" s="616"/>
      <c r="D5" s="621"/>
      <c r="E5" s="624"/>
    </row>
    <row r="6" spans="1:5">
      <c r="A6" s="614"/>
      <c r="B6" s="615"/>
      <c r="C6" s="616"/>
      <c r="D6" s="621"/>
      <c r="E6" s="624"/>
    </row>
    <row r="7" spans="1:5">
      <c r="A7" s="617"/>
      <c r="B7" s="618"/>
      <c r="C7" s="619"/>
      <c r="D7" s="622"/>
      <c r="E7" s="625"/>
    </row>
    <row r="8" spans="1:5">
      <c r="A8" s="48">
        <v>1</v>
      </c>
      <c r="B8" s="605" t="s">
        <v>217</v>
      </c>
      <c r="C8" s="606"/>
      <c r="D8" s="163" t="s">
        <v>265</v>
      </c>
      <c r="E8" s="163" t="s">
        <v>264</v>
      </c>
    </row>
    <row r="9" spans="1:5">
      <c r="A9" s="48">
        <v>2</v>
      </c>
      <c r="B9" s="605" t="s">
        <v>155</v>
      </c>
      <c r="C9" s="606"/>
      <c r="D9" s="163" t="s">
        <v>265</v>
      </c>
      <c r="E9" s="163" t="s">
        <v>264</v>
      </c>
    </row>
    <row r="10" spans="1:5">
      <c r="A10" s="48">
        <v>3</v>
      </c>
      <c r="B10" s="605" t="s">
        <v>162</v>
      </c>
      <c r="C10" s="606"/>
      <c r="D10" s="163" t="s">
        <v>265</v>
      </c>
      <c r="E10" s="163" t="s">
        <v>264</v>
      </c>
    </row>
    <row r="11" spans="1:5">
      <c r="A11" s="48">
        <v>4</v>
      </c>
      <c r="B11" s="605" t="s">
        <v>135</v>
      </c>
      <c r="C11" s="606"/>
      <c r="D11" s="163" t="s">
        <v>265</v>
      </c>
      <c r="E11" s="163" t="s">
        <v>264</v>
      </c>
    </row>
    <row r="12" spans="1:5">
      <c r="A12" s="48">
        <v>5</v>
      </c>
      <c r="B12" s="607" t="s">
        <v>134</v>
      </c>
      <c r="C12" s="608"/>
      <c r="D12" s="163" t="s">
        <v>265</v>
      </c>
      <c r="E12" s="163" t="s">
        <v>264</v>
      </c>
    </row>
  </sheetData>
  <sheetProtection password="ECE5" sheet="1" objects="1" scenarios="1"/>
  <mergeCells count="9">
    <mergeCell ref="B9:C9"/>
    <mergeCell ref="B10:C10"/>
    <mergeCell ref="B11:C11"/>
    <mergeCell ref="B12:C12"/>
    <mergeCell ref="B2:E2"/>
    <mergeCell ref="A4:C7"/>
    <mergeCell ref="D4:D7"/>
    <mergeCell ref="E4:E7"/>
    <mergeCell ref="B8:C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7" sqref="F7:F62"/>
    </sheetView>
  </sheetViews>
  <sheetFormatPr defaultRowHeight="15"/>
  <cols>
    <col min="1" max="1" width="3.140625" customWidth="1"/>
    <col min="2" max="2" width="5" customWidth="1"/>
    <col min="3" max="3" width="33.28515625" bestFit="1" customWidth="1"/>
    <col min="4" max="4" width="17" bestFit="1" customWidth="1"/>
    <col min="6" max="6" width="11.5703125" style="169" bestFit="1" customWidth="1"/>
  </cols>
  <sheetData>
    <row r="1" spans="1:6">
      <c r="A1" s="353"/>
      <c r="B1" s="507" t="s">
        <v>252</v>
      </c>
      <c r="C1" s="507"/>
      <c r="D1" s="507"/>
      <c r="E1" s="507"/>
      <c r="F1" s="507"/>
    </row>
    <row r="2" spans="1:6">
      <c r="A2" s="353"/>
      <c r="B2" s="507" t="s">
        <v>419</v>
      </c>
      <c r="C2" s="507"/>
      <c r="D2" s="507"/>
      <c r="E2" s="507"/>
      <c r="F2" s="507"/>
    </row>
    <row r="3" spans="1:6">
      <c r="A3" s="353"/>
      <c r="B3" s="352"/>
      <c r="C3" s="352"/>
      <c r="D3" s="352"/>
      <c r="E3" s="352"/>
      <c r="F3" s="165"/>
    </row>
    <row r="4" spans="1:6">
      <c r="A4" s="353"/>
      <c r="B4" s="508" t="s">
        <v>253</v>
      </c>
      <c r="C4" s="508"/>
      <c r="D4" s="508"/>
      <c r="E4" s="508"/>
      <c r="F4" s="508"/>
    </row>
    <row r="5" spans="1:6">
      <c r="A5" s="353"/>
      <c r="B5" s="26"/>
      <c r="C5" s="10"/>
      <c r="D5" s="89"/>
      <c r="E5" s="26"/>
      <c r="F5" s="166"/>
    </row>
    <row r="6" spans="1:6" ht="15.75" thickBot="1">
      <c r="A6" s="353"/>
      <c r="B6" s="89"/>
      <c r="C6" s="27" t="s">
        <v>0</v>
      </c>
      <c r="D6" s="27" t="s">
        <v>1</v>
      </c>
      <c r="E6" s="28" t="s">
        <v>138</v>
      </c>
      <c r="F6" s="167" t="s">
        <v>254</v>
      </c>
    </row>
    <row r="7" spans="1:6" ht="15.75" customHeight="1" thickBot="1">
      <c r="A7" s="83">
        <v>1</v>
      </c>
      <c r="B7" s="501" t="s">
        <v>255</v>
      </c>
      <c r="C7" s="29" t="s">
        <v>2</v>
      </c>
      <c r="D7" s="30" t="s">
        <v>3</v>
      </c>
      <c r="E7" s="31" t="s">
        <v>154</v>
      </c>
      <c r="F7" s="396">
        <v>8.99</v>
      </c>
    </row>
    <row r="8" spans="1:6" ht="15.75" thickBot="1">
      <c r="A8" s="83">
        <v>2</v>
      </c>
      <c r="B8" s="502"/>
      <c r="C8" s="32" t="s">
        <v>2</v>
      </c>
      <c r="D8" s="33" t="s">
        <v>5</v>
      </c>
      <c r="E8" s="34" t="s">
        <v>154</v>
      </c>
      <c r="F8" s="402"/>
    </row>
    <row r="9" spans="1:6" ht="15.75" thickBot="1">
      <c r="A9" s="83">
        <v>3</v>
      </c>
      <c r="B9" s="502"/>
      <c r="C9" s="32" t="s">
        <v>7</v>
      </c>
      <c r="D9" s="33" t="s">
        <v>8</v>
      </c>
      <c r="E9" s="34" t="s">
        <v>9</v>
      </c>
      <c r="F9" s="402">
        <v>17.98</v>
      </c>
    </row>
    <row r="10" spans="1:6" ht="15.75" thickBot="1">
      <c r="A10" s="83">
        <v>4</v>
      </c>
      <c r="B10" s="502"/>
      <c r="C10" s="32" t="s">
        <v>17</v>
      </c>
      <c r="D10" s="33" t="s">
        <v>18</v>
      </c>
      <c r="E10" s="34" t="s">
        <v>9</v>
      </c>
      <c r="F10" s="402">
        <v>21.98</v>
      </c>
    </row>
    <row r="11" spans="1:6" ht="15.75" thickBot="1">
      <c r="A11" s="83">
        <v>5</v>
      </c>
      <c r="B11" s="502"/>
      <c r="C11" s="32" t="s">
        <v>17</v>
      </c>
      <c r="D11" s="33" t="s">
        <v>19</v>
      </c>
      <c r="E11" s="34" t="s">
        <v>9</v>
      </c>
      <c r="F11" s="403"/>
    </row>
    <row r="12" spans="1:6" ht="15.75" thickBot="1">
      <c r="A12" s="83">
        <v>6</v>
      </c>
      <c r="B12" s="502"/>
      <c r="C12" s="32" t="s">
        <v>20</v>
      </c>
      <c r="D12" s="33" t="s">
        <v>21</v>
      </c>
      <c r="E12" s="34" t="s">
        <v>9</v>
      </c>
      <c r="F12" s="168"/>
    </row>
    <row r="13" spans="1:6" ht="15.75" thickBot="1">
      <c r="A13" s="83">
        <v>7</v>
      </c>
      <c r="B13" s="502"/>
      <c r="C13" s="32" t="s">
        <v>22</v>
      </c>
      <c r="D13" s="33" t="s">
        <v>23</v>
      </c>
      <c r="E13" s="34" t="s">
        <v>9</v>
      </c>
      <c r="F13" s="402">
        <v>28.9</v>
      </c>
    </row>
    <row r="14" spans="1:6" ht="15.75" thickBot="1">
      <c r="A14" s="83">
        <v>8</v>
      </c>
      <c r="B14" s="502"/>
      <c r="C14" s="32" t="s">
        <v>22</v>
      </c>
      <c r="D14" s="33" t="s">
        <v>24</v>
      </c>
      <c r="E14" s="34" t="s">
        <v>9</v>
      </c>
      <c r="F14" s="402">
        <v>27.9</v>
      </c>
    </row>
    <row r="15" spans="1:6" ht="15.75" thickBot="1">
      <c r="A15" s="83">
        <v>9</v>
      </c>
      <c r="B15" s="502"/>
      <c r="C15" s="32" t="s">
        <v>22</v>
      </c>
      <c r="D15" s="33" t="s">
        <v>25</v>
      </c>
      <c r="E15" s="35" t="s">
        <v>9</v>
      </c>
      <c r="F15" s="402">
        <v>29.9</v>
      </c>
    </row>
    <row r="16" spans="1:6" ht="15.75" thickBot="1">
      <c r="A16" s="83">
        <v>10</v>
      </c>
      <c r="B16" s="502"/>
      <c r="C16" s="32" t="s">
        <v>26</v>
      </c>
      <c r="D16" s="33" t="s">
        <v>27</v>
      </c>
      <c r="E16" s="34" t="s">
        <v>4</v>
      </c>
      <c r="F16" s="402">
        <v>6.98</v>
      </c>
    </row>
    <row r="17" spans="1:6" ht="15.75" thickBot="1">
      <c r="A17" s="83">
        <v>11</v>
      </c>
      <c r="B17" s="502"/>
      <c r="C17" s="32" t="s">
        <v>28</v>
      </c>
      <c r="D17" s="33" t="s">
        <v>27</v>
      </c>
      <c r="E17" s="34" t="s">
        <v>6</v>
      </c>
      <c r="F17" s="402">
        <v>6.98</v>
      </c>
    </row>
    <row r="18" spans="1:6" ht="15.75" thickBot="1">
      <c r="A18" s="83">
        <v>12</v>
      </c>
      <c r="B18" s="502"/>
      <c r="C18" s="32" t="s">
        <v>29</v>
      </c>
      <c r="D18" s="33" t="s">
        <v>30</v>
      </c>
      <c r="E18" s="34" t="s">
        <v>31</v>
      </c>
      <c r="F18" s="168">
        <v>18.98</v>
      </c>
    </row>
    <row r="19" spans="1:6" ht="15.75" thickBot="1">
      <c r="A19" s="83">
        <v>13</v>
      </c>
      <c r="B19" s="502"/>
      <c r="C19" s="32" t="s">
        <v>29</v>
      </c>
      <c r="D19" s="33" t="s">
        <v>32</v>
      </c>
      <c r="E19" s="34" t="s">
        <v>31</v>
      </c>
      <c r="F19" s="402">
        <v>16.98</v>
      </c>
    </row>
    <row r="20" spans="1:6" ht="15.75" thickBot="1">
      <c r="A20" s="83">
        <v>14</v>
      </c>
      <c r="B20" s="502"/>
      <c r="C20" s="32" t="s">
        <v>29</v>
      </c>
      <c r="D20" s="33" t="s">
        <v>33</v>
      </c>
      <c r="E20" s="34" t="s">
        <v>31</v>
      </c>
      <c r="F20" s="402">
        <v>17.89</v>
      </c>
    </row>
    <row r="21" spans="1:6" ht="15.75" thickBot="1">
      <c r="A21" s="83">
        <v>15</v>
      </c>
      <c r="B21" s="502"/>
      <c r="C21" s="32" t="s">
        <v>42</v>
      </c>
      <c r="D21" s="33" t="s">
        <v>43</v>
      </c>
      <c r="E21" s="34" t="s">
        <v>105</v>
      </c>
      <c r="F21" s="402">
        <v>3.99</v>
      </c>
    </row>
    <row r="22" spans="1:6" ht="15.75" thickBot="1">
      <c r="A22" s="83">
        <v>16</v>
      </c>
      <c r="B22" s="502"/>
      <c r="C22" s="32" t="s">
        <v>44</v>
      </c>
      <c r="D22" s="33" t="s">
        <v>45</v>
      </c>
      <c r="E22" s="34" t="s">
        <v>94</v>
      </c>
      <c r="F22" s="402">
        <v>6.39</v>
      </c>
    </row>
    <row r="23" spans="1:6" ht="15.75" thickBot="1">
      <c r="A23" s="83">
        <v>17</v>
      </c>
      <c r="B23" s="502"/>
      <c r="C23" s="32" t="s">
        <v>46</v>
      </c>
      <c r="D23" s="33" t="s">
        <v>21</v>
      </c>
      <c r="E23" s="34" t="s">
        <v>31</v>
      </c>
      <c r="F23" s="402">
        <v>7.99</v>
      </c>
    </row>
    <row r="24" spans="1:6" ht="15.75" thickBot="1">
      <c r="A24" s="83">
        <v>18</v>
      </c>
      <c r="B24" s="502"/>
      <c r="C24" s="32" t="s">
        <v>47</v>
      </c>
      <c r="D24" s="33" t="s">
        <v>48</v>
      </c>
      <c r="E24" s="34" t="s">
        <v>49</v>
      </c>
      <c r="F24" s="403">
        <v>9.98</v>
      </c>
    </row>
    <row r="25" spans="1:6" ht="15.75" thickBot="1">
      <c r="A25" s="83">
        <v>19</v>
      </c>
      <c r="B25" s="502"/>
      <c r="C25" s="32" t="s">
        <v>50</v>
      </c>
      <c r="D25" s="33" t="s">
        <v>51</v>
      </c>
      <c r="E25" s="34" t="s">
        <v>9</v>
      </c>
      <c r="F25" s="402">
        <v>22.98</v>
      </c>
    </row>
    <row r="26" spans="1:6" ht="15.75" thickBot="1">
      <c r="A26" s="83">
        <v>20</v>
      </c>
      <c r="B26" s="502"/>
      <c r="C26" s="32" t="s">
        <v>52</v>
      </c>
      <c r="D26" s="33" t="s">
        <v>53</v>
      </c>
      <c r="E26" s="34" t="s">
        <v>49</v>
      </c>
      <c r="F26" s="168">
        <v>8.49</v>
      </c>
    </row>
    <row r="27" spans="1:6" ht="15.75" thickBot="1">
      <c r="A27" s="83">
        <v>21</v>
      </c>
      <c r="B27" s="502"/>
      <c r="C27" s="32" t="s">
        <v>54</v>
      </c>
      <c r="D27" s="33" t="s">
        <v>55</v>
      </c>
      <c r="E27" s="34" t="s">
        <v>49</v>
      </c>
      <c r="F27" s="402"/>
    </row>
    <row r="28" spans="1:6" ht="15.75" thickBot="1">
      <c r="A28" s="83">
        <v>22</v>
      </c>
      <c r="B28" s="502"/>
      <c r="C28" s="32" t="s">
        <v>52</v>
      </c>
      <c r="D28" s="33" t="s">
        <v>8</v>
      </c>
      <c r="E28" s="34" t="s">
        <v>49</v>
      </c>
      <c r="F28" s="402">
        <v>7.99</v>
      </c>
    </row>
    <row r="29" spans="1:6" ht="15.75" thickBot="1">
      <c r="A29" s="83">
        <v>23</v>
      </c>
      <c r="B29" s="502"/>
      <c r="C29" s="32" t="s">
        <v>61</v>
      </c>
      <c r="D29" s="33" t="s">
        <v>62</v>
      </c>
      <c r="E29" s="34" t="s">
        <v>12</v>
      </c>
      <c r="F29" s="402">
        <v>5.49</v>
      </c>
    </row>
    <row r="30" spans="1:6" ht="15.75" thickBot="1">
      <c r="A30" s="83">
        <v>24</v>
      </c>
      <c r="B30" s="502"/>
      <c r="C30" s="32" t="s">
        <v>61</v>
      </c>
      <c r="D30" s="33" t="s">
        <v>8</v>
      </c>
      <c r="E30" s="34" t="s">
        <v>12</v>
      </c>
      <c r="F30" s="168">
        <v>5.49</v>
      </c>
    </row>
    <row r="31" spans="1:6" ht="15.75" thickBot="1">
      <c r="A31" s="83">
        <v>25</v>
      </c>
      <c r="B31" s="502"/>
      <c r="C31" s="32" t="s">
        <v>66</v>
      </c>
      <c r="D31" s="33" t="s">
        <v>8</v>
      </c>
      <c r="E31" s="34" t="s">
        <v>31</v>
      </c>
      <c r="F31" s="402">
        <v>3.89</v>
      </c>
    </row>
    <row r="32" spans="1:6" ht="15.75" thickBot="1">
      <c r="A32" s="83">
        <v>26</v>
      </c>
      <c r="B32" s="502"/>
      <c r="C32" s="32" t="s">
        <v>67</v>
      </c>
      <c r="D32" s="33" t="s">
        <v>68</v>
      </c>
      <c r="E32" s="34" t="s">
        <v>69</v>
      </c>
      <c r="F32" s="402">
        <v>3.89</v>
      </c>
    </row>
    <row r="33" spans="1:6" ht="15.75" thickBot="1">
      <c r="A33" s="83">
        <v>27</v>
      </c>
      <c r="B33" s="502"/>
      <c r="C33" s="32" t="s">
        <v>70</v>
      </c>
      <c r="D33" s="33" t="s">
        <v>71</v>
      </c>
      <c r="E33" s="34" t="s">
        <v>105</v>
      </c>
      <c r="F33" s="403">
        <v>4.49</v>
      </c>
    </row>
    <row r="34" spans="1:6" ht="15.75" thickBot="1">
      <c r="A34" s="83">
        <v>28</v>
      </c>
      <c r="B34" s="502"/>
      <c r="C34" s="32" t="s">
        <v>72</v>
      </c>
      <c r="D34" s="33" t="s">
        <v>73</v>
      </c>
      <c r="E34" s="34" t="s">
        <v>74</v>
      </c>
      <c r="F34" s="402">
        <v>6.59</v>
      </c>
    </row>
    <row r="35" spans="1:6" ht="15.75" thickBot="1">
      <c r="A35" s="83">
        <v>29</v>
      </c>
      <c r="B35" s="502"/>
      <c r="C35" s="32" t="s">
        <v>72</v>
      </c>
      <c r="D35" s="33" t="s">
        <v>8</v>
      </c>
      <c r="E35" s="34" t="s">
        <v>74</v>
      </c>
      <c r="F35" s="402">
        <v>5.99</v>
      </c>
    </row>
    <row r="36" spans="1:6" ht="15.75" thickBot="1">
      <c r="A36" s="83">
        <v>30</v>
      </c>
      <c r="B36" s="502"/>
      <c r="C36" s="32" t="s">
        <v>88</v>
      </c>
      <c r="D36" s="33" t="s">
        <v>8</v>
      </c>
      <c r="E36" s="34" t="s">
        <v>82</v>
      </c>
      <c r="F36" s="402">
        <v>1.98</v>
      </c>
    </row>
    <row r="37" spans="1:6" ht="15.75" thickBot="1">
      <c r="A37" s="83">
        <v>31</v>
      </c>
      <c r="B37" s="502"/>
      <c r="C37" s="32" t="s">
        <v>89</v>
      </c>
      <c r="D37" s="33" t="s">
        <v>90</v>
      </c>
      <c r="E37" s="34" t="s">
        <v>91</v>
      </c>
      <c r="F37" s="402">
        <v>5.99</v>
      </c>
    </row>
    <row r="38" spans="1:6" ht="15.75" thickBot="1">
      <c r="A38" s="83">
        <v>32</v>
      </c>
      <c r="B38" s="503"/>
      <c r="C38" s="109" t="s">
        <v>92</v>
      </c>
      <c r="D38" s="110" t="s">
        <v>93</v>
      </c>
      <c r="E38" s="111" t="s">
        <v>94</v>
      </c>
      <c r="F38" s="404"/>
    </row>
    <row r="39" spans="1:6" ht="15.75" customHeight="1" thickBot="1">
      <c r="A39" s="83">
        <v>33</v>
      </c>
      <c r="B39" s="504" t="s">
        <v>256</v>
      </c>
      <c r="C39" s="29" t="s">
        <v>10</v>
      </c>
      <c r="D39" s="30" t="s">
        <v>11</v>
      </c>
      <c r="E39" s="31" t="s">
        <v>12</v>
      </c>
      <c r="F39" s="402">
        <v>4.29</v>
      </c>
    </row>
    <row r="40" spans="1:6" ht="15.75" thickBot="1">
      <c r="A40" s="83">
        <v>34</v>
      </c>
      <c r="B40" s="505"/>
      <c r="C40" s="32" t="s">
        <v>10</v>
      </c>
      <c r="D40" s="33" t="s">
        <v>8</v>
      </c>
      <c r="E40" s="34" t="s">
        <v>13</v>
      </c>
      <c r="F40" s="403">
        <v>3.49</v>
      </c>
    </row>
    <row r="41" spans="1:6" ht="15.75" thickBot="1">
      <c r="A41" s="83">
        <v>35</v>
      </c>
      <c r="B41" s="505"/>
      <c r="C41" s="32" t="s">
        <v>14</v>
      </c>
      <c r="D41" s="33" t="s">
        <v>15</v>
      </c>
      <c r="E41" s="34" t="s">
        <v>103</v>
      </c>
      <c r="F41" s="403">
        <v>21.98</v>
      </c>
    </row>
    <row r="42" spans="1:6" ht="15.75" thickBot="1">
      <c r="A42" s="83">
        <v>36</v>
      </c>
      <c r="B42" s="505"/>
      <c r="C42" s="32" t="s">
        <v>14</v>
      </c>
      <c r="D42" s="33" t="s">
        <v>104</v>
      </c>
      <c r="E42" s="34" t="s">
        <v>103</v>
      </c>
      <c r="F42" s="402"/>
    </row>
    <row r="43" spans="1:6" ht="15.75" thickBot="1">
      <c r="A43" s="83">
        <v>37</v>
      </c>
      <c r="B43" s="505"/>
      <c r="C43" s="32" t="s">
        <v>34</v>
      </c>
      <c r="D43" s="33" t="s">
        <v>35</v>
      </c>
      <c r="E43" s="34" t="s">
        <v>36</v>
      </c>
      <c r="F43" s="402">
        <v>3.49</v>
      </c>
    </row>
    <row r="44" spans="1:6" ht="15.75" thickBot="1">
      <c r="A44" s="83">
        <v>38</v>
      </c>
      <c r="B44" s="505"/>
      <c r="C44" s="32" t="s">
        <v>34</v>
      </c>
      <c r="D44" s="33" t="s">
        <v>37</v>
      </c>
      <c r="E44" s="34" t="s">
        <v>36</v>
      </c>
      <c r="F44" s="402">
        <v>4.09</v>
      </c>
    </row>
    <row r="45" spans="1:6" ht="15.75" thickBot="1">
      <c r="A45" s="83">
        <v>39</v>
      </c>
      <c r="B45" s="505"/>
      <c r="C45" s="32" t="s">
        <v>38</v>
      </c>
      <c r="D45" s="33" t="s">
        <v>121</v>
      </c>
      <c r="E45" s="34" t="s">
        <v>39</v>
      </c>
      <c r="F45" s="402">
        <v>6.99</v>
      </c>
    </row>
    <row r="46" spans="1:6" ht="15.75" thickBot="1">
      <c r="A46" s="83">
        <v>40</v>
      </c>
      <c r="B46" s="505"/>
      <c r="C46" s="32" t="s">
        <v>38</v>
      </c>
      <c r="D46" s="33" t="s">
        <v>16</v>
      </c>
      <c r="E46" s="34" t="s">
        <v>39</v>
      </c>
      <c r="F46" s="402"/>
    </row>
    <row r="47" spans="1:6" ht="15.75" thickBot="1">
      <c r="A47" s="83">
        <v>41</v>
      </c>
      <c r="B47" s="505"/>
      <c r="C47" s="32" t="s">
        <v>40</v>
      </c>
      <c r="D47" s="33" t="s">
        <v>41</v>
      </c>
      <c r="E47" s="34" t="s">
        <v>39</v>
      </c>
      <c r="F47" s="405">
        <v>2.98</v>
      </c>
    </row>
    <row r="48" spans="1:6" ht="15.75" thickBot="1">
      <c r="A48" s="83">
        <v>42</v>
      </c>
      <c r="B48" s="505"/>
      <c r="C48" s="32" t="s">
        <v>40</v>
      </c>
      <c r="D48" s="33" t="s">
        <v>16</v>
      </c>
      <c r="E48" s="34" t="s">
        <v>39</v>
      </c>
      <c r="F48" s="168">
        <v>2.39</v>
      </c>
    </row>
    <row r="49" spans="1:6" ht="15.75" thickBot="1">
      <c r="A49" s="83">
        <v>43</v>
      </c>
      <c r="B49" s="505"/>
      <c r="C49" s="32" t="s">
        <v>58</v>
      </c>
      <c r="D49" s="33" t="s">
        <v>59</v>
      </c>
      <c r="E49" s="34" t="s">
        <v>60</v>
      </c>
      <c r="F49" s="406">
        <v>2.99</v>
      </c>
    </row>
    <row r="50" spans="1:6" ht="15.75" thickBot="1">
      <c r="A50" s="83">
        <v>44</v>
      </c>
      <c r="B50" s="505"/>
      <c r="C50" s="32" t="s">
        <v>63</v>
      </c>
      <c r="D50" s="33" t="s">
        <v>64</v>
      </c>
      <c r="E50" s="34" t="s">
        <v>39</v>
      </c>
      <c r="F50" s="403">
        <v>3.98</v>
      </c>
    </row>
    <row r="51" spans="1:6" ht="15.75" thickBot="1">
      <c r="A51" s="83">
        <v>45</v>
      </c>
      <c r="B51" s="505"/>
      <c r="C51" s="32" t="s">
        <v>63</v>
      </c>
      <c r="D51" s="33" t="s">
        <v>65</v>
      </c>
      <c r="E51" s="34" t="s">
        <v>39</v>
      </c>
      <c r="F51" s="168"/>
    </row>
    <row r="52" spans="1:6" ht="15.75" thickBot="1">
      <c r="A52" s="83">
        <v>46</v>
      </c>
      <c r="B52" s="505"/>
      <c r="C52" s="32" t="s">
        <v>75</v>
      </c>
      <c r="D52" s="33" t="s">
        <v>76</v>
      </c>
      <c r="E52" s="34" t="s">
        <v>77</v>
      </c>
      <c r="F52" s="406">
        <v>7.48</v>
      </c>
    </row>
    <row r="53" spans="1:6" ht="15.75" thickBot="1">
      <c r="A53" s="83">
        <v>47</v>
      </c>
      <c r="B53" s="505"/>
      <c r="C53" s="32" t="s">
        <v>78</v>
      </c>
      <c r="D53" s="33" t="s">
        <v>79</v>
      </c>
      <c r="E53" s="34" t="s">
        <v>80</v>
      </c>
      <c r="F53" s="406"/>
    </row>
    <row r="54" spans="1:6" ht="15.75" thickBot="1">
      <c r="A54" s="83">
        <v>48</v>
      </c>
      <c r="B54" s="505"/>
      <c r="C54" s="32" t="s">
        <v>81</v>
      </c>
      <c r="D54" s="33" t="s">
        <v>41</v>
      </c>
      <c r="E54" s="34" t="s">
        <v>231</v>
      </c>
      <c r="F54" s="406">
        <v>13.98</v>
      </c>
    </row>
    <row r="55" spans="1:6" ht="15.75" thickBot="1">
      <c r="A55" s="83">
        <v>49</v>
      </c>
      <c r="B55" s="505"/>
      <c r="C55" s="32" t="s">
        <v>81</v>
      </c>
      <c r="D55" s="33" t="s">
        <v>8</v>
      </c>
      <c r="E55" s="34" t="s">
        <v>231</v>
      </c>
      <c r="F55" s="406">
        <v>9.98</v>
      </c>
    </row>
    <row r="56" spans="1:6" ht="15.75" thickBot="1">
      <c r="A56" s="83">
        <v>50</v>
      </c>
      <c r="B56" s="505"/>
      <c r="C56" s="32" t="s">
        <v>83</v>
      </c>
      <c r="D56" s="33" t="s">
        <v>84</v>
      </c>
      <c r="E56" s="34" t="s">
        <v>85</v>
      </c>
      <c r="F56" s="406">
        <v>15.98</v>
      </c>
    </row>
    <row r="57" spans="1:6" ht="15.75" thickBot="1">
      <c r="A57" s="83">
        <v>51</v>
      </c>
      <c r="B57" s="505"/>
      <c r="C57" s="32" t="s">
        <v>83</v>
      </c>
      <c r="D57" s="33" t="s">
        <v>8</v>
      </c>
      <c r="E57" s="34" t="s">
        <v>85</v>
      </c>
      <c r="F57" s="406">
        <v>13.9</v>
      </c>
    </row>
    <row r="58" spans="1:6" ht="15.75" thickBot="1">
      <c r="A58" s="83">
        <v>52</v>
      </c>
      <c r="B58" s="506"/>
      <c r="C58" s="109" t="s">
        <v>86</v>
      </c>
      <c r="D58" s="110" t="s">
        <v>87</v>
      </c>
      <c r="E58" s="111" t="s">
        <v>107</v>
      </c>
      <c r="F58" s="407">
        <v>2.79</v>
      </c>
    </row>
    <row r="59" spans="1:6" ht="15.75" customHeight="1" thickBot="1">
      <c r="A59" s="83">
        <v>53</v>
      </c>
      <c r="B59" s="498" t="s">
        <v>257</v>
      </c>
      <c r="C59" s="29" t="s">
        <v>95</v>
      </c>
      <c r="D59" s="30" t="s">
        <v>96</v>
      </c>
      <c r="E59" s="31" t="s">
        <v>97</v>
      </c>
      <c r="F59" s="406">
        <v>12.9</v>
      </c>
    </row>
    <row r="60" spans="1:6" ht="15.75" thickBot="1">
      <c r="A60" s="83">
        <v>54</v>
      </c>
      <c r="B60" s="499"/>
      <c r="C60" s="32" t="s">
        <v>98</v>
      </c>
      <c r="D60" s="33" t="s">
        <v>99</v>
      </c>
      <c r="E60" s="34" t="s">
        <v>97</v>
      </c>
      <c r="F60" s="406">
        <v>35.99</v>
      </c>
    </row>
    <row r="61" spans="1:6" ht="15.75" thickBot="1">
      <c r="A61" s="83">
        <v>55</v>
      </c>
      <c r="B61" s="499"/>
      <c r="C61" s="32" t="s">
        <v>100</v>
      </c>
      <c r="D61" s="33" t="s">
        <v>101</v>
      </c>
      <c r="E61" s="34" t="s">
        <v>102</v>
      </c>
      <c r="F61" s="406">
        <v>9.98</v>
      </c>
    </row>
    <row r="62" spans="1:6" ht="15.75" thickBot="1">
      <c r="A62" s="83">
        <v>56</v>
      </c>
      <c r="B62" s="500"/>
      <c r="C62" s="32" t="s">
        <v>56</v>
      </c>
      <c r="D62" s="33" t="s">
        <v>57</v>
      </c>
      <c r="E62" s="34" t="s">
        <v>49</v>
      </c>
      <c r="F62" s="406"/>
    </row>
    <row r="63" spans="1:6" ht="15.75" thickBot="1">
      <c r="A63" s="353"/>
      <c r="B63" s="89"/>
      <c r="C63" s="89"/>
      <c r="D63" s="89"/>
      <c r="E63" s="26"/>
      <c r="F63" s="166"/>
    </row>
    <row r="64" spans="1:6" ht="15.75" thickBot="1">
      <c r="A64" s="353"/>
      <c r="B64" s="495" t="s">
        <v>258</v>
      </c>
      <c r="C64" s="496"/>
      <c r="D64" s="496"/>
      <c r="E64" s="496"/>
      <c r="F64" s="497"/>
    </row>
    <row r="65" spans="1:6" ht="15.75" thickBot="1">
      <c r="A65" s="353"/>
      <c r="B65" s="495" t="s">
        <v>217</v>
      </c>
      <c r="C65" s="496"/>
      <c r="D65" s="496"/>
      <c r="E65" s="496"/>
      <c r="F65" s="497"/>
    </row>
    <row r="66" spans="1:6" ht="15.75" thickBot="1">
      <c r="A66" s="353"/>
      <c r="B66" s="495" t="s">
        <v>259</v>
      </c>
      <c r="C66" s="496"/>
      <c r="D66" s="496"/>
      <c r="E66" s="496"/>
      <c r="F66" s="497"/>
    </row>
  </sheetData>
  <sheetProtection password="ECE5" sheet="1" objects="1" scenarios="1"/>
  <mergeCells count="9">
    <mergeCell ref="B66:F66"/>
    <mergeCell ref="B59:B62"/>
    <mergeCell ref="B7:B38"/>
    <mergeCell ref="B39:B58"/>
    <mergeCell ref="B1:F1"/>
    <mergeCell ref="B4:F4"/>
    <mergeCell ref="B2:F2"/>
    <mergeCell ref="B64:F64"/>
    <mergeCell ref="B65:F6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F7" sqref="F7:F62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1.5703125" style="41" bestFit="1" customWidth="1"/>
    <col min="8" max="8" width="9.140625" style="141"/>
  </cols>
  <sheetData>
    <row r="1" spans="1:6">
      <c r="A1" s="309"/>
      <c r="B1" s="507" t="s">
        <v>252</v>
      </c>
      <c r="C1" s="507"/>
      <c r="D1" s="507"/>
      <c r="E1" s="507"/>
      <c r="F1" s="507"/>
    </row>
    <row r="2" spans="1:6">
      <c r="A2" s="309"/>
      <c r="B2" s="507" t="s">
        <v>418</v>
      </c>
      <c r="C2" s="507"/>
      <c r="D2" s="507"/>
      <c r="E2" s="507"/>
      <c r="F2" s="507"/>
    </row>
    <row r="3" spans="1:6">
      <c r="A3" s="309"/>
      <c r="B3" s="308"/>
      <c r="C3" s="308"/>
      <c r="D3" s="308"/>
      <c r="E3" s="308"/>
      <c r="F3" s="308"/>
    </row>
    <row r="4" spans="1:6">
      <c r="A4" s="309"/>
      <c r="B4" s="508" t="s">
        <v>142</v>
      </c>
      <c r="C4" s="508"/>
      <c r="D4" s="508"/>
      <c r="E4" s="508"/>
      <c r="F4" s="508"/>
    </row>
    <row r="5" spans="1:6">
      <c r="A5" s="309"/>
      <c r="B5" s="26"/>
      <c r="C5" s="10"/>
      <c r="D5" s="89"/>
      <c r="E5" s="26"/>
      <c r="F5" s="26"/>
    </row>
    <row r="6" spans="1:6" ht="15.75" thickBot="1">
      <c r="A6" s="309"/>
      <c r="B6" s="89"/>
      <c r="C6" s="27" t="s">
        <v>0</v>
      </c>
      <c r="D6" s="27" t="s">
        <v>1</v>
      </c>
      <c r="E6" s="28" t="s">
        <v>138</v>
      </c>
      <c r="F6" s="398" t="s">
        <v>254</v>
      </c>
    </row>
    <row r="7" spans="1:6" ht="16.5" customHeight="1">
      <c r="A7" s="83">
        <v>1</v>
      </c>
      <c r="B7" s="501" t="s">
        <v>255</v>
      </c>
      <c r="C7" s="29" t="s">
        <v>2</v>
      </c>
      <c r="D7" s="30" t="s">
        <v>3</v>
      </c>
      <c r="E7" s="31" t="s">
        <v>154</v>
      </c>
      <c r="F7" s="342">
        <v>8.9</v>
      </c>
    </row>
    <row r="8" spans="1:6">
      <c r="A8" s="83">
        <v>2</v>
      </c>
      <c r="B8" s="502"/>
      <c r="C8" s="32" t="s">
        <v>2</v>
      </c>
      <c r="D8" s="33" t="s">
        <v>5</v>
      </c>
      <c r="E8" s="34" t="s">
        <v>154</v>
      </c>
      <c r="F8" s="342">
        <v>9.19</v>
      </c>
    </row>
    <row r="9" spans="1:6">
      <c r="A9" s="83">
        <v>3</v>
      </c>
      <c r="B9" s="502"/>
      <c r="C9" s="32" t="s">
        <v>7</v>
      </c>
      <c r="D9" s="33" t="s">
        <v>8</v>
      </c>
      <c r="E9" s="34" t="s">
        <v>9</v>
      </c>
      <c r="F9" s="342">
        <v>17.989999999999998</v>
      </c>
    </row>
    <row r="10" spans="1:6">
      <c r="A10" s="83">
        <v>4</v>
      </c>
      <c r="B10" s="502"/>
      <c r="C10" s="32" t="s">
        <v>17</v>
      </c>
      <c r="D10" s="33" t="s">
        <v>18</v>
      </c>
      <c r="E10" s="34" t="s">
        <v>9</v>
      </c>
      <c r="F10" s="342">
        <v>21.59</v>
      </c>
    </row>
    <row r="11" spans="1:6">
      <c r="A11" s="83">
        <v>5</v>
      </c>
      <c r="B11" s="502"/>
      <c r="C11" s="32" t="s">
        <v>17</v>
      </c>
      <c r="D11" s="33" t="s">
        <v>19</v>
      </c>
      <c r="E11" s="34" t="s">
        <v>9</v>
      </c>
      <c r="F11" s="342">
        <v>23.73</v>
      </c>
    </row>
    <row r="12" spans="1:6">
      <c r="A12" s="83">
        <v>6</v>
      </c>
      <c r="B12" s="502"/>
      <c r="C12" s="32" t="s">
        <v>20</v>
      </c>
      <c r="D12" s="33" t="s">
        <v>21</v>
      </c>
      <c r="E12" s="34" t="s">
        <v>9</v>
      </c>
      <c r="F12" s="342">
        <v>25.37</v>
      </c>
    </row>
    <row r="13" spans="1:6">
      <c r="A13" s="83">
        <v>7</v>
      </c>
      <c r="B13" s="502"/>
      <c r="C13" s="32" t="s">
        <v>22</v>
      </c>
      <c r="D13" s="33" t="s">
        <v>23</v>
      </c>
      <c r="E13" s="34" t="s">
        <v>9</v>
      </c>
      <c r="F13" s="342">
        <v>23.9</v>
      </c>
    </row>
    <row r="14" spans="1:6">
      <c r="A14" s="83">
        <v>8</v>
      </c>
      <c r="B14" s="502"/>
      <c r="C14" s="32" t="s">
        <v>22</v>
      </c>
      <c r="D14" s="33" t="s">
        <v>24</v>
      </c>
      <c r="E14" s="34" t="s">
        <v>9</v>
      </c>
      <c r="F14" s="342">
        <v>27.99</v>
      </c>
    </row>
    <row r="15" spans="1:6">
      <c r="A15" s="83">
        <v>9</v>
      </c>
      <c r="B15" s="502"/>
      <c r="C15" s="32" t="s">
        <v>22</v>
      </c>
      <c r="D15" s="33" t="s">
        <v>25</v>
      </c>
      <c r="E15" s="35" t="s">
        <v>9</v>
      </c>
      <c r="F15" s="342">
        <v>30.95</v>
      </c>
    </row>
    <row r="16" spans="1:6">
      <c r="A16" s="83">
        <v>10</v>
      </c>
      <c r="B16" s="502"/>
      <c r="C16" s="32" t="s">
        <v>26</v>
      </c>
      <c r="D16" s="33" t="s">
        <v>27</v>
      </c>
      <c r="E16" s="34" t="s">
        <v>4</v>
      </c>
      <c r="F16" s="342">
        <v>5.99</v>
      </c>
    </row>
    <row r="17" spans="1:6">
      <c r="A17" s="83">
        <v>11</v>
      </c>
      <c r="B17" s="502"/>
      <c r="C17" s="32" t="s">
        <v>28</v>
      </c>
      <c r="D17" s="33" t="s">
        <v>27</v>
      </c>
      <c r="E17" s="34" t="s">
        <v>6</v>
      </c>
      <c r="F17" s="342">
        <v>5.99</v>
      </c>
    </row>
    <row r="18" spans="1:6">
      <c r="A18" s="83">
        <v>12</v>
      </c>
      <c r="B18" s="502"/>
      <c r="C18" s="32" t="s">
        <v>29</v>
      </c>
      <c r="D18" s="33" t="s">
        <v>30</v>
      </c>
      <c r="E18" s="34" t="s">
        <v>31</v>
      </c>
      <c r="F18" s="342">
        <v>16.989999999999998</v>
      </c>
    </row>
    <row r="19" spans="1:6">
      <c r="A19" s="83">
        <v>13</v>
      </c>
      <c r="B19" s="502"/>
      <c r="C19" s="32" t="s">
        <v>29</v>
      </c>
      <c r="D19" s="33" t="s">
        <v>32</v>
      </c>
      <c r="E19" s="34" t="s">
        <v>31</v>
      </c>
      <c r="F19" s="342">
        <v>13.98</v>
      </c>
    </row>
    <row r="20" spans="1:6">
      <c r="A20" s="83">
        <v>14</v>
      </c>
      <c r="B20" s="502"/>
      <c r="C20" s="32" t="s">
        <v>29</v>
      </c>
      <c r="D20" s="33" t="s">
        <v>33</v>
      </c>
      <c r="E20" s="34" t="s">
        <v>31</v>
      </c>
      <c r="F20" s="342">
        <v>17.38</v>
      </c>
    </row>
    <row r="21" spans="1:6">
      <c r="A21" s="83">
        <v>15</v>
      </c>
      <c r="B21" s="502"/>
      <c r="C21" s="32" t="s">
        <v>42</v>
      </c>
      <c r="D21" s="33" t="s">
        <v>43</v>
      </c>
      <c r="E21" s="34" t="s">
        <v>105</v>
      </c>
      <c r="F21" s="342">
        <v>5.15</v>
      </c>
    </row>
    <row r="22" spans="1:6">
      <c r="A22" s="83">
        <v>16</v>
      </c>
      <c r="B22" s="502"/>
      <c r="C22" s="32" t="s">
        <v>44</v>
      </c>
      <c r="D22" s="33" t="s">
        <v>45</v>
      </c>
      <c r="E22" s="34" t="s">
        <v>106</v>
      </c>
      <c r="F22" s="342">
        <v>6.65</v>
      </c>
    </row>
    <row r="23" spans="1:6">
      <c r="A23" s="83">
        <v>17</v>
      </c>
      <c r="B23" s="502"/>
      <c r="C23" s="32" t="s">
        <v>46</v>
      </c>
      <c r="D23" s="33" t="s">
        <v>21</v>
      </c>
      <c r="E23" s="34" t="s">
        <v>31</v>
      </c>
      <c r="F23" s="342">
        <v>4.99</v>
      </c>
    </row>
    <row r="24" spans="1:6">
      <c r="A24" s="83">
        <v>18</v>
      </c>
      <c r="B24" s="502"/>
      <c r="C24" s="32" t="s">
        <v>47</v>
      </c>
      <c r="D24" s="33" t="s">
        <v>48</v>
      </c>
      <c r="E24" s="34" t="s">
        <v>49</v>
      </c>
      <c r="F24" s="342">
        <v>11.59</v>
      </c>
    </row>
    <row r="25" spans="1:6">
      <c r="A25" s="83">
        <v>19</v>
      </c>
      <c r="B25" s="502"/>
      <c r="C25" s="32" t="s">
        <v>50</v>
      </c>
      <c r="D25" s="33" t="s">
        <v>51</v>
      </c>
      <c r="E25" s="34" t="s">
        <v>9</v>
      </c>
      <c r="F25" s="342">
        <v>22.89</v>
      </c>
    </row>
    <row r="26" spans="1:6">
      <c r="A26" s="83">
        <v>20</v>
      </c>
      <c r="B26" s="502"/>
      <c r="C26" s="32" t="s">
        <v>52</v>
      </c>
      <c r="D26" s="33" t="s">
        <v>53</v>
      </c>
      <c r="E26" s="34" t="s">
        <v>49</v>
      </c>
      <c r="F26" s="397"/>
    </row>
    <row r="27" spans="1:6">
      <c r="A27" s="83">
        <v>21</v>
      </c>
      <c r="B27" s="502"/>
      <c r="C27" s="32" t="s">
        <v>54</v>
      </c>
      <c r="D27" s="33" t="s">
        <v>55</v>
      </c>
      <c r="E27" s="34" t="s">
        <v>49</v>
      </c>
      <c r="F27" s="342">
        <v>9.7899999999999991</v>
      </c>
    </row>
    <row r="28" spans="1:6">
      <c r="A28" s="83">
        <v>22</v>
      </c>
      <c r="B28" s="502"/>
      <c r="C28" s="32" t="s">
        <v>52</v>
      </c>
      <c r="D28" s="33" t="s">
        <v>8</v>
      </c>
      <c r="E28" s="34" t="s">
        <v>49</v>
      </c>
      <c r="F28" s="342">
        <v>5.98</v>
      </c>
    </row>
    <row r="29" spans="1:6">
      <c r="A29" s="83">
        <v>23</v>
      </c>
      <c r="B29" s="502"/>
      <c r="C29" s="32" t="s">
        <v>61</v>
      </c>
      <c r="D29" s="33" t="s">
        <v>62</v>
      </c>
      <c r="E29" s="34" t="s">
        <v>12</v>
      </c>
      <c r="F29" s="342">
        <v>3.89</v>
      </c>
    </row>
    <row r="30" spans="1:6">
      <c r="A30" s="83">
        <v>24</v>
      </c>
      <c r="B30" s="502"/>
      <c r="C30" s="32" t="s">
        <v>61</v>
      </c>
      <c r="D30" s="33" t="s">
        <v>8</v>
      </c>
      <c r="E30" s="34" t="s">
        <v>12</v>
      </c>
      <c r="F30" s="342">
        <v>3.89</v>
      </c>
    </row>
    <row r="31" spans="1:6">
      <c r="A31" s="83">
        <v>25</v>
      </c>
      <c r="B31" s="502"/>
      <c r="C31" s="32" t="s">
        <v>66</v>
      </c>
      <c r="D31" s="33" t="s">
        <v>8</v>
      </c>
      <c r="E31" s="34" t="s">
        <v>31</v>
      </c>
      <c r="F31" s="342">
        <v>3.99</v>
      </c>
    </row>
    <row r="32" spans="1:6">
      <c r="A32" s="83">
        <v>26</v>
      </c>
      <c r="B32" s="502"/>
      <c r="C32" s="32" t="s">
        <v>67</v>
      </c>
      <c r="D32" s="33" t="s">
        <v>68</v>
      </c>
      <c r="E32" s="34" t="s">
        <v>69</v>
      </c>
      <c r="F32" s="342">
        <v>4.17</v>
      </c>
    </row>
    <row r="33" spans="1:6">
      <c r="A33" s="83">
        <v>27</v>
      </c>
      <c r="B33" s="502"/>
      <c r="C33" s="32" t="s">
        <v>70</v>
      </c>
      <c r="D33" s="33" t="s">
        <v>71</v>
      </c>
      <c r="E33" s="34" t="s">
        <v>105</v>
      </c>
      <c r="F33" s="342">
        <v>6.55</v>
      </c>
    </row>
    <row r="34" spans="1:6">
      <c r="A34" s="83">
        <v>28</v>
      </c>
      <c r="B34" s="502"/>
      <c r="C34" s="32" t="s">
        <v>72</v>
      </c>
      <c r="D34" s="33" t="s">
        <v>73</v>
      </c>
      <c r="E34" s="34" t="s">
        <v>74</v>
      </c>
      <c r="F34" s="342">
        <v>4.6900000000000004</v>
      </c>
    </row>
    <row r="35" spans="1:6">
      <c r="A35" s="83">
        <v>29</v>
      </c>
      <c r="B35" s="502"/>
      <c r="C35" s="32" t="s">
        <v>72</v>
      </c>
      <c r="D35" s="33" t="s">
        <v>8</v>
      </c>
      <c r="E35" s="34" t="s">
        <v>74</v>
      </c>
      <c r="F35" s="342">
        <v>4.6900000000000004</v>
      </c>
    </row>
    <row r="36" spans="1:6">
      <c r="A36" s="83">
        <v>30</v>
      </c>
      <c r="B36" s="502"/>
      <c r="C36" s="32" t="s">
        <v>88</v>
      </c>
      <c r="D36" s="33" t="s">
        <v>8</v>
      </c>
      <c r="E36" s="34" t="s">
        <v>82</v>
      </c>
      <c r="F36" s="342">
        <v>2.29</v>
      </c>
    </row>
    <row r="37" spans="1:6">
      <c r="A37" s="83">
        <v>31</v>
      </c>
      <c r="B37" s="502"/>
      <c r="C37" s="32" t="s">
        <v>89</v>
      </c>
      <c r="D37" s="33" t="s">
        <v>90</v>
      </c>
      <c r="E37" s="34" t="s">
        <v>91</v>
      </c>
      <c r="F37" s="342">
        <v>6.75</v>
      </c>
    </row>
    <row r="38" spans="1:6" ht="15.75" thickBot="1">
      <c r="A38" s="83">
        <v>32</v>
      </c>
      <c r="B38" s="503"/>
      <c r="C38" s="109" t="s">
        <v>92</v>
      </c>
      <c r="D38" s="110" t="s">
        <v>93</v>
      </c>
      <c r="E38" s="111" t="s">
        <v>94</v>
      </c>
      <c r="F38" s="342">
        <v>4.49</v>
      </c>
    </row>
    <row r="39" spans="1:6" ht="15.75" customHeight="1">
      <c r="A39" s="83">
        <v>33</v>
      </c>
      <c r="B39" s="504" t="s">
        <v>256</v>
      </c>
      <c r="C39" s="29" t="s">
        <v>10</v>
      </c>
      <c r="D39" s="30" t="s">
        <v>11</v>
      </c>
      <c r="E39" s="31" t="s">
        <v>12</v>
      </c>
      <c r="F39" s="342">
        <v>3.85</v>
      </c>
    </row>
    <row r="40" spans="1:6">
      <c r="A40" s="83">
        <v>34</v>
      </c>
      <c r="B40" s="505"/>
      <c r="C40" s="32" t="s">
        <v>10</v>
      </c>
      <c r="D40" s="33" t="s">
        <v>8</v>
      </c>
      <c r="E40" s="34" t="s">
        <v>13</v>
      </c>
      <c r="F40" s="342">
        <v>3.85</v>
      </c>
    </row>
    <row r="41" spans="1:6">
      <c r="A41" s="83">
        <v>35</v>
      </c>
      <c r="B41" s="505"/>
      <c r="C41" s="32" t="s">
        <v>14</v>
      </c>
      <c r="D41" s="33" t="s">
        <v>15</v>
      </c>
      <c r="E41" s="34" t="s">
        <v>103</v>
      </c>
      <c r="F41" s="342">
        <v>19.89</v>
      </c>
    </row>
    <row r="42" spans="1:6">
      <c r="A42" s="83">
        <v>36</v>
      </c>
      <c r="B42" s="505"/>
      <c r="C42" s="32" t="s">
        <v>14</v>
      </c>
      <c r="D42" s="33" t="s">
        <v>104</v>
      </c>
      <c r="E42" s="34" t="s">
        <v>103</v>
      </c>
      <c r="F42" s="342">
        <v>5.19</v>
      </c>
    </row>
    <row r="43" spans="1:6">
      <c r="A43" s="83">
        <v>37</v>
      </c>
      <c r="B43" s="505"/>
      <c r="C43" s="32" t="s">
        <v>34</v>
      </c>
      <c r="D43" s="33" t="s">
        <v>35</v>
      </c>
      <c r="E43" s="34" t="s">
        <v>36</v>
      </c>
      <c r="F43" s="342">
        <v>6.39</v>
      </c>
    </row>
    <row r="44" spans="1:6">
      <c r="A44" s="83">
        <v>38</v>
      </c>
      <c r="B44" s="505"/>
      <c r="C44" s="32" t="s">
        <v>34</v>
      </c>
      <c r="D44" s="33" t="s">
        <v>37</v>
      </c>
      <c r="E44" s="34" t="s">
        <v>36</v>
      </c>
      <c r="F44" s="342">
        <v>5.39</v>
      </c>
    </row>
    <row r="45" spans="1:6">
      <c r="A45" s="83">
        <v>39</v>
      </c>
      <c r="B45" s="505"/>
      <c r="C45" s="32" t="s">
        <v>38</v>
      </c>
      <c r="D45" s="33" t="s">
        <v>121</v>
      </c>
      <c r="E45" s="34" t="s">
        <v>39</v>
      </c>
      <c r="F45" s="342">
        <v>9.49</v>
      </c>
    </row>
    <row r="46" spans="1:6">
      <c r="A46" s="83">
        <v>40</v>
      </c>
      <c r="B46" s="505"/>
      <c r="C46" s="32" t="s">
        <v>38</v>
      </c>
      <c r="D46" s="33" t="s">
        <v>16</v>
      </c>
      <c r="E46" s="34" t="s">
        <v>39</v>
      </c>
      <c r="F46" s="342"/>
    </row>
    <row r="47" spans="1:6">
      <c r="A47" s="83">
        <v>41</v>
      </c>
      <c r="B47" s="505"/>
      <c r="C47" s="32" t="s">
        <v>40</v>
      </c>
      <c r="D47" s="33" t="s">
        <v>41</v>
      </c>
      <c r="E47" s="34" t="s">
        <v>39</v>
      </c>
      <c r="F47" s="342">
        <v>2.89</v>
      </c>
    </row>
    <row r="48" spans="1:6">
      <c r="A48" s="83">
        <v>42</v>
      </c>
      <c r="B48" s="505"/>
      <c r="C48" s="32" t="s">
        <v>40</v>
      </c>
      <c r="D48" s="33" t="s">
        <v>16</v>
      </c>
      <c r="E48" s="34" t="s">
        <v>39</v>
      </c>
      <c r="F48" s="342"/>
    </row>
    <row r="49" spans="1:7">
      <c r="A49" s="83">
        <v>43</v>
      </c>
      <c r="B49" s="505"/>
      <c r="C49" s="32" t="s">
        <v>58</v>
      </c>
      <c r="D49" s="33" t="s">
        <v>59</v>
      </c>
      <c r="E49" s="34" t="s">
        <v>60</v>
      </c>
      <c r="F49" s="342">
        <v>3.99</v>
      </c>
    </row>
    <row r="50" spans="1:7">
      <c r="A50" s="83">
        <v>44</v>
      </c>
      <c r="B50" s="505"/>
      <c r="C50" s="32" t="s">
        <v>63</v>
      </c>
      <c r="D50" s="33" t="s">
        <v>64</v>
      </c>
      <c r="E50" s="34" t="s">
        <v>39</v>
      </c>
      <c r="F50" s="342">
        <v>5.99</v>
      </c>
    </row>
    <row r="51" spans="1:7">
      <c r="A51" s="83">
        <v>45</v>
      </c>
      <c r="B51" s="505"/>
      <c r="C51" s="32" t="s">
        <v>63</v>
      </c>
      <c r="D51" s="33" t="s">
        <v>65</v>
      </c>
      <c r="E51" s="34" t="s">
        <v>39</v>
      </c>
      <c r="F51" s="342"/>
    </row>
    <row r="52" spans="1:7">
      <c r="A52" s="83">
        <v>46</v>
      </c>
      <c r="B52" s="505"/>
      <c r="C52" s="32" t="s">
        <v>75</v>
      </c>
      <c r="D52" s="33" t="s">
        <v>76</v>
      </c>
      <c r="E52" s="34" t="s">
        <v>77</v>
      </c>
      <c r="F52" s="342">
        <v>10.9</v>
      </c>
    </row>
    <row r="53" spans="1:7">
      <c r="A53" s="83">
        <v>47</v>
      </c>
      <c r="B53" s="505"/>
      <c r="C53" s="32" t="s">
        <v>78</v>
      </c>
      <c r="D53" s="33" t="s">
        <v>79</v>
      </c>
      <c r="E53" s="34" t="s">
        <v>80</v>
      </c>
      <c r="F53" s="342">
        <v>7.24</v>
      </c>
    </row>
    <row r="54" spans="1:7">
      <c r="A54" s="83">
        <v>48</v>
      </c>
      <c r="B54" s="505"/>
      <c r="C54" s="32" t="s">
        <v>81</v>
      </c>
      <c r="D54" s="33" t="s">
        <v>41</v>
      </c>
      <c r="E54" s="34" t="s">
        <v>231</v>
      </c>
      <c r="F54" s="342">
        <v>12.65</v>
      </c>
    </row>
    <row r="55" spans="1:7">
      <c r="A55" s="83">
        <v>49</v>
      </c>
      <c r="B55" s="505"/>
      <c r="C55" s="32" t="s">
        <v>81</v>
      </c>
      <c r="D55" s="33" t="s">
        <v>8</v>
      </c>
      <c r="E55" s="34" t="s">
        <v>231</v>
      </c>
      <c r="F55" s="342">
        <v>12.95</v>
      </c>
    </row>
    <row r="56" spans="1:7">
      <c r="A56" s="83">
        <v>50</v>
      </c>
      <c r="B56" s="505"/>
      <c r="C56" s="32" t="s">
        <v>83</v>
      </c>
      <c r="D56" s="33" t="s">
        <v>84</v>
      </c>
      <c r="E56" s="34" t="s">
        <v>85</v>
      </c>
      <c r="F56" s="342">
        <v>12.89</v>
      </c>
    </row>
    <row r="57" spans="1:7">
      <c r="A57" s="83">
        <v>51</v>
      </c>
      <c r="B57" s="505"/>
      <c r="C57" s="32" t="s">
        <v>83</v>
      </c>
      <c r="D57" s="33" t="s">
        <v>8</v>
      </c>
      <c r="E57" s="34" t="s">
        <v>85</v>
      </c>
      <c r="F57" s="342">
        <v>9.99</v>
      </c>
    </row>
    <row r="58" spans="1:7" ht="15.75" thickBot="1">
      <c r="A58" s="83">
        <v>52</v>
      </c>
      <c r="B58" s="506"/>
      <c r="C58" s="109" t="s">
        <v>86</v>
      </c>
      <c r="D58" s="110" t="s">
        <v>87</v>
      </c>
      <c r="E58" s="111" t="s">
        <v>107</v>
      </c>
      <c r="F58" s="342">
        <v>2.4900000000000002</v>
      </c>
    </row>
    <row r="59" spans="1:7" ht="15.75" customHeight="1">
      <c r="A59" s="83">
        <v>53</v>
      </c>
      <c r="B59" s="498" t="s">
        <v>257</v>
      </c>
      <c r="C59" s="29" t="s">
        <v>95</v>
      </c>
      <c r="D59" s="30" t="s">
        <v>96</v>
      </c>
      <c r="E59" s="31" t="s">
        <v>97</v>
      </c>
      <c r="F59" s="342">
        <v>12.99</v>
      </c>
    </row>
    <row r="60" spans="1:7">
      <c r="A60" s="83">
        <v>54</v>
      </c>
      <c r="B60" s="499"/>
      <c r="C60" s="32" t="s">
        <v>98</v>
      </c>
      <c r="D60" s="33" t="s">
        <v>99</v>
      </c>
      <c r="E60" s="34" t="s">
        <v>97</v>
      </c>
      <c r="F60" s="342">
        <v>32.979999999999997</v>
      </c>
    </row>
    <row r="61" spans="1:7">
      <c r="A61" s="83">
        <v>55</v>
      </c>
      <c r="B61" s="499"/>
      <c r="C61" s="32" t="s">
        <v>100</v>
      </c>
      <c r="D61" s="33" t="s">
        <v>101</v>
      </c>
      <c r="E61" s="34" t="s">
        <v>102</v>
      </c>
      <c r="F61" s="342">
        <v>11.99</v>
      </c>
    </row>
    <row r="62" spans="1:7" ht="15.75" thickBot="1">
      <c r="A62" s="83">
        <v>56</v>
      </c>
      <c r="B62" s="500"/>
      <c r="C62" s="32" t="s">
        <v>56</v>
      </c>
      <c r="D62" s="33" t="s">
        <v>57</v>
      </c>
      <c r="E62" s="34" t="s">
        <v>49</v>
      </c>
      <c r="F62" s="342">
        <v>10.98</v>
      </c>
    </row>
    <row r="63" spans="1:7" ht="15.75" thickBot="1">
      <c r="A63" s="309"/>
      <c r="B63" s="89"/>
      <c r="C63" s="89"/>
      <c r="D63" s="89"/>
      <c r="E63" s="26"/>
      <c r="F63" s="26"/>
    </row>
    <row r="64" spans="1:7">
      <c r="A64" s="309"/>
      <c r="B64" s="512" t="s">
        <v>149</v>
      </c>
      <c r="C64" s="513"/>
      <c r="D64" s="513"/>
      <c r="E64" s="513"/>
      <c r="F64" s="513"/>
      <c r="G64" s="514"/>
    </row>
    <row r="65" spans="1:7">
      <c r="A65" s="309"/>
      <c r="B65" s="515" t="s">
        <v>134</v>
      </c>
      <c r="C65" s="516"/>
      <c r="D65" s="516"/>
      <c r="E65" s="516"/>
      <c r="F65" s="516"/>
      <c r="G65" s="517"/>
    </row>
    <row r="66" spans="1:7" ht="15.75" thickBot="1">
      <c r="A66" s="309"/>
      <c r="B66" s="509" t="s">
        <v>237</v>
      </c>
      <c r="C66" s="510"/>
      <c r="D66" s="510"/>
      <c r="E66" s="510"/>
      <c r="F66" s="510"/>
      <c r="G66" s="511"/>
    </row>
    <row r="67" spans="1:7">
      <c r="A67" s="108"/>
      <c r="B67" s="89"/>
      <c r="C67" s="89"/>
      <c r="D67" s="89"/>
      <c r="E67" s="89"/>
      <c r="F67" s="80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15" zoomScaleNormal="115" workbookViewId="0">
      <selection activeCell="G5" sqref="G5:G60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8" customWidth="1"/>
    <col min="6" max="6" width="9.7109375" bestFit="1" customWidth="1"/>
    <col min="7" max="7" width="9.140625" style="41"/>
  </cols>
  <sheetData>
    <row r="1" spans="1:9" ht="15" customHeight="1">
      <c r="A1" s="518" t="s">
        <v>282</v>
      </c>
      <c r="B1" s="518"/>
      <c r="C1" s="518"/>
      <c r="D1" s="518"/>
      <c r="E1" s="518"/>
      <c r="F1" s="354"/>
      <c r="G1" s="360"/>
      <c r="H1" s="354"/>
      <c r="I1" s="354"/>
    </row>
    <row r="2" spans="1:9" ht="15" customHeight="1">
      <c r="A2" s="518" t="s">
        <v>283</v>
      </c>
      <c r="B2" s="518"/>
      <c r="C2" s="518"/>
      <c r="D2" s="518"/>
      <c r="E2" s="518"/>
      <c r="F2" s="354"/>
      <c r="G2" s="360"/>
      <c r="H2" s="354"/>
      <c r="I2" s="354"/>
    </row>
    <row r="3" spans="1:9">
      <c r="A3" s="519" t="s">
        <v>284</v>
      </c>
      <c r="B3" s="519"/>
      <c r="C3" s="519"/>
      <c r="D3" s="519"/>
      <c r="E3" s="519"/>
      <c r="F3" s="519"/>
      <c r="G3" s="519"/>
      <c r="H3" s="519"/>
      <c r="I3" s="519"/>
    </row>
    <row r="4" spans="1:9">
      <c r="A4" s="520"/>
      <c r="B4" s="521"/>
      <c r="C4" s="355" t="s">
        <v>285</v>
      </c>
      <c r="D4" s="356" t="s">
        <v>286</v>
      </c>
      <c r="E4" s="522" t="s">
        <v>287</v>
      </c>
      <c r="F4" s="523"/>
      <c r="G4" s="361" t="s">
        <v>288</v>
      </c>
      <c r="H4" s="354"/>
      <c r="I4" s="354"/>
    </row>
    <row r="5" spans="1:9">
      <c r="A5" s="357">
        <v>1</v>
      </c>
      <c r="B5" s="528" t="s">
        <v>289</v>
      </c>
      <c r="C5" s="358" t="s">
        <v>290</v>
      </c>
      <c r="D5" s="358" t="s">
        <v>291</v>
      </c>
      <c r="E5" s="524" t="s">
        <v>292</v>
      </c>
      <c r="F5" s="525"/>
      <c r="G5" s="362">
        <v>9.2899999999999991</v>
      </c>
      <c r="H5" s="354"/>
      <c r="I5" s="354"/>
    </row>
    <row r="6" spans="1:9" ht="15" customHeight="1">
      <c r="A6" s="357">
        <v>2</v>
      </c>
      <c r="B6" s="529"/>
      <c r="C6" s="358" t="s">
        <v>290</v>
      </c>
      <c r="D6" s="358" t="s">
        <v>293</v>
      </c>
      <c r="E6" s="524" t="s">
        <v>292</v>
      </c>
      <c r="F6" s="525"/>
      <c r="G6" s="362">
        <v>7.99</v>
      </c>
      <c r="H6" s="354"/>
      <c r="I6" s="354"/>
    </row>
    <row r="7" spans="1:9" ht="15.75" customHeight="1">
      <c r="A7" s="357">
        <v>3</v>
      </c>
      <c r="B7" s="529"/>
      <c r="C7" s="358" t="s">
        <v>294</v>
      </c>
      <c r="D7" s="358" t="s">
        <v>295</v>
      </c>
      <c r="E7" s="524" t="s">
        <v>296</v>
      </c>
      <c r="F7" s="525"/>
      <c r="G7" s="362">
        <v>16.989999999999998</v>
      </c>
      <c r="H7" s="354"/>
      <c r="I7" s="354"/>
    </row>
    <row r="8" spans="1:9">
      <c r="A8" s="357">
        <v>4</v>
      </c>
      <c r="B8" s="529"/>
      <c r="C8" s="358" t="s">
        <v>297</v>
      </c>
      <c r="D8" s="358" t="s">
        <v>298</v>
      </c>
      <c r="E8" s="524" t="s">
        <v>296</v>
      </c>
      <c r="F8" s="525"/>
      <c r="G8" s="362">
        <v>0</v>
      </c>
      <c r="H8" s="354"/>
      <c r="I8" s="354"/>
    </row>
    <row r="9" spans="1:9">
      <c r="A9" s="357">
        <v>5</v>
      </c>
      <c r="B9" s="529"/>
      <c r="C9" s="358" t="s">
        <v>297</v>
      </c>
      <c r="D9" s="358" t="s">
        <v>299</v>
      </c>
      <c r="E9" s="524" t="s">
        <v>296</v>
      </c>
      <c r="F9" s="525"/>
      <c r="G9" s="362">
        <v>23.58</v>
      </c>
      <c r="H9" s="354"/>
      <c r="I9" s="354"/>
    </row>
    <row r="10" spans="1:9">
      <c r="A10" s="357">
        <v>6</v>
      </c>
      <c r="B10" s="529"/>
      <c r="C10" s="358" t="s">
        <v>297</v>
      </c>
      <c r="D10" s="358" t="s">
        <v>300</v>
      </c>
      <c r="E10" s="524" t="s">
        <v>296</v>
      </c>
      <c r="F10" s="525"/>
      <c r="G10" s="362">
        <v>18.98</v>
      </c>
      <c r="H10" s="354"/>
      <c r="I10" s="354"/>
    </row>
    <row r="11" spans="1:9">
      <c r="A11" s="357">
        <v>7</v>
      </c>
      <c r="B11" s="529"/>
      <c r="C11" s="358" t="s">
        <v>301</v>
      </c>
      <c r="D11" s="358" t="s">
        <v>302</v>
      </c>
      <c r="E11" s="524" t="s">
        <v>296</v>
      </c>
      <c r="F11" s="525"/>
      <c r="G11" s="362"/>
      <c r="H11" s="354"/>
      <c r="I11" s="354"/>
    </row>
    <row r="12" spans="1:9">
      <c r="A12" s="357">
        <v>8</v>
      </c>
      <c r="B12" s="529"/>
      <c r="C12" s="358" t="s">
        <v>301</v>
      </c>
      <c r="D12" s="358" t="s">
        <v>303</v>
      </c>
      <c r="E12" s="524" t="s">
        <v>296</v>
      </c>
      <c r="F12" s="525"/>
      <c r="G12" s="362">
        <v>24.79</v>
      </c>
      <c r="H12" s="354"/>
      <c r="I12" s="354"/>
    </row>
    <row r="13" spans="1:9">
      <c r="A13" s="357">
        <v>9</v>
      </c>
      <c r="B13" s="529"/>
      <c r="C13" s="358" t="s">
        <v>301</v>
      </c>
      <c r="D13" s="358" t="s">
        <v>304</v>
      </c>
      <c r="E13" s="524" t="s">
        <v>296</v>
      </c>
      <c r="F13" s="525"/>
      <c r="G13" s="362">
        <v>28.98</v>
      </c>
      <c r="H13" s="354"/>
      <c r="I13" s="354"/>
    </row>
    <row r="14" spans="1:9">
      <c r="A14" s="357">
        <v>10</v>
      </c>
      <c r="B14" s="529"/>
      <c r="C14" s="358" t="s">
        <v>305</v>
      </c>
      <c r="D14" s="358" t="s">
        <v>306</v>
      </c>
      <c r="E14" s="524" t="s">
        <v>307</v>
      </c>
      <c r="F14" s="525"/>
      <c r="G14" s="362">
        <v>5.99</v>
      </c>
      <c r="H14" s="354"/>
      <c r="I14" s="354"/>
    </row>
    <row r="15" spans="1:9">
      <c r="A15" s="357">
        <v>11</v>
      </c>
      <c r="B15" s="529"/>
      <c r="C15" s="358" t="s">
        <v>308</v>
      </c>
      <c r="D15" s="358" t="s">
        <v>306</v>
      </c>
      <c r="E15" s="524" t="s">
        <v>307</v>
      </c>
      <c r="F15" s="525"/>
      <c r="G15" s="362">
        <v>5.99</v>
      </c>
      <c r="H15" s="354"/>
      <c r="I15" s="354"/>
    </row>
    <row r="16" spans="1:9">
      <c r="A16" s="357">
        <v>12</v>
      </c>
      <c r="B16" s="529"/>
      <c r="C16" s="358" t="s">
        <v>309</v>
      </c>
      <c r="D16" s="358" t="s">
        <v>310</v>
      </c>
      <c r="E16" s="524" t="s">
        <v>311</v>
      </c>
      <c r="F16" s="525"/>
      <c r="G16" s="362">
        <v>13.48</v>
      </c>
      <c r="H16" s="354"/>
      <c r="I16" s="354"/>
    </row>
    <row r="17" spans="1:9">
      <c r="A17" s="357">
        <v>13</v>
      </c>
      <c r="B17" s="529"/>
      <c r="C17" s="358" t="s">
        <v>309</v>
      </c>
      <c r="D17" s="358" t="s">
        <v>312</v>
      </c>
      <c r="E17" s="524" t="s">
        <v>311</v>
      </c>
      <c r="F17" s="525"/>
      <c r="G17" s="362">
        <v>16.489999999999998</v>
      </c>
      <c r="H17" s="354"/>
      <c r="I17" s="354"/>
    </row>
    <row r="18" spans="1:9">
      <c r="A18" s="357">
        <v>14</v>
      </c>
      <c r="B18" s="529"/>
      <c r="C18" s="358" t="s">
        <v>309</v>
      </c>
      <c r="D18" s="358" t="s">
        <v>313</v>
      </c>
      <c r="E18" s="524" t="s">
        <v>311</v>
      </c>
      <c r="F18" s="525"/>
      <c r="G18" s="362">
        <v>13.48</v>
      </c>
      <c r="H18" s="354"/>
      <c r="I18" s="354"/>
    </row>
    <row r="19" spans="1:9">
      <c r="A19" s="357">
        <v>15</v>
      </c>
      <c r="B19" s="529"/>
      <c r="C19" s="358" t="s">
        <v>314</v>
      </c>
      <c r="D19" s="358" t="s">
        <v>315</v>
      </c>
      <c r="E19" s="524" t="s">
        <v>316</v>
      </c>
      <c r="F19" s="525"/>
      <c r="G19" s="362">
        <v>2.96</v>
      </c>
      <c r="H19" s="354"/>
      <c r="I19" s="354"/>
    </row>
    <row r="20" spans="1:9">
      <c r="A20" s="357">
        <v>16</v>
      </c>
      <c r="B20" s="529"/>
      <c r="C20" s="358" t="s">
        <v>317</v>
      </c>
      <c r="D20" s="358" t="s">
        <v>318</v>
      </c>
      <c r="E20" s="524" t="s">
        <v>319</v>
      </c>
      <c r="F20" s="525"/>
      <c r="G20" s="362">
        <v>5.99</v>
      </c>
      <c r="H20" s="354"/>
      <c r="I20" s="354"/>
    </row>
    <row r="21" spans="1:9">
      <c r="A21" s="357">
        <v>17</v>
      </c>
      <c r="B21" s="529"/>
      <c r="C21" s="358" t="s">
        <v>320</v>
      </c>
      <c r="D21" s="358" t="s">
        <v>300</v>
      </c>
      <c r="E21" s="524" t="s">
        <v>311</v>
      </c>
      <c r="F21" s="525"/>
      <c r="G21" s="362">
        <v>4.8899999999999997</v>
      </c>
      <c r="H21" s="354"/>
      <c r="I21" s="354"/>
    </row>
    <row r="22" spans="1:9">
      <c r="A22" s="357">
        <v>18</v>
      </c>
      <c r="B22" s="529"/>
      <c r="C22" s="358" t="s">
        <v>321</v>
      </c>
      <c r="D22" s="358" t="s">
        <v>322</v>
      </c>
      <c r="E22" s="524" t="s">
        <v>323</v>
      </c>
      <c r="F22" s="525"/>
      <c r="G22" s="362">
        <v>9.48</v>
      </c>
      <c r="H22" s="354"/>
      <c r="I22" s="354"/>
    </row>
    <row r="23" spans="1:9">
      <c r="A23" s="357">
        <v>19</v>
      </c>
      <c r="B23" s="529"/>
      <c r="C23" s="358" t="s">
        <v>324</v>
      </c>
      <c r="D23" s="358" t="s">
        <v>325</v>
      </c>
      <c r="E23" s="524" t="s">
        <v>296</v>
      </c>
      <c r="F23" s="525"/>
      <c r="G23" s="362">
        <v>21.98</v>
      </c>
      <c r="H23" s="354"/>
      <c r="I23" s="354"/>
    </row>
    <row r="24" spans="1:9">
      <c r="A24" s="357">
        <v>20</v>
      </c>
      <c r="B24" s="529"/>
      <c r="C24" s="358" t="s">
        <v>326</v>
      </c>
      <c r="D24" s="358" t="s">
        <v>327</v>
      </c>
      <c r="E24" s="524" t="s">
        <v>323</v>
      </c>
      <c r="F24" s="525"/>
      <c r="G24" s="362">
        <v>8.89</v>
      </c>
      <c r="H24" s="354"/>
      <c r="I24" s="354"/>
    </row>
    <row r="25" spans="1:9">
      <c r="A25" s="357">
        <v>21</v>
      </c>
      <c r="B25" s="529"/>
      <c r="C25" s="358" t="s">
        <v>328</v>
      </c>
      <c r="D25" s="358" t="s">
        <v>329</v>
      </c>
      <c r="E25" s="524" t="s">
        <v>323</v>
      </c>
      <c r="F25" s="525"/>
      <c r="G25" s="362">
        <v>8.89</v>
      </c>
      <c r="H25" s="354"/>
      <c r="I25" s="354"/>
    </row>
    <row r="26" spans="1:9">
      <c r="A26" s="357">
        <v>22</v>
      </c>
      <c r="B26" s="529"/>
      <c r="C26" s="358" t="s">
        <v>326</v>
      </c>
      <c r="D26" s="358" t="s">
        <v>295</v>
      </c>
      <c r="E26" s="524" t="s">
        <v>323</v>
      </c>
      <c r="F26" s="525"/>
      <c r="G26" s="362">
        <v>5.99</v>
      </c>
      <c r="H26" s="354"/>
      <c r="I26" s="354"/>
    </row>
    <row r="27" spans="1:9">
      <c r="A27" s="357">
        <v>23</v>
      </c>
      <c r="B27" s="529"/>
      <c r="C27" s="358" t="s">
        <v>330</v>
      </c>
      <c r="D27" s="358" t="s">
        <v>331</v>
      </c>
      <c r="E27" s="524" t="s">
        <v>332</v>
      </c>
      <c r="F27" s="525"/>
      <c r="G27" s="362">
        <v>4.79</v>
      </c>
      <c r="H27" s="354"/>
      <c r="I27" s="354"/>
    </row>
    <row r="28" spans="1:9">
      <c r="A28" s="357">
        <v>24</v>
      </c>
      <c r="B28" s="529"/>
      <c r="C28" s="358" t="s">
        <v>330</v>
      </c>
      <c r="D28" s="358" t="s">
        <v>295</v>
      </c>
      <c r="E28" s="524" t="s">
        <v>332</v>
      </c>
      <c r="F28" s="525"/>
      <c r="G28" s="362">
        <v>3.89</v>
      </c>
      <c r="H28" s="354"/>
      <c r="I28" s="354"/>
    </row>
    <row r="29" spans="1:9">
      <c r="A29" s="357">
        <v>25</v>
      </c>
      <c r="B29" s="529"/>
      <c r="C29" s="358" t="s">
        <v>333</v>
      </c>
      <c r="D29" s="358" t="s">
        <v>295</v>
      </c>
      <c r="E29" s="524" t="s">
        <v>311</v>
      </c>
      <c r="F29" s="525"/>
      <c r="G29" s="362">
        <v>2.68</v>
      </c>
      <c r="H29" s="354"/>
      <c r="I29" s="354"/>
    </row>
    <row r="30" spans="1:9">
      <c r="A30" s="357">
        <v>26</v>
      </c>
      <c r="B30" s="529"/>
      <c r="C30" s="358" t="s">
        <v>334</v>
      </c>
      <c r="D30" s="358" t="s">
        <v>335</v>
      </c>
      <c r="E30" s="524" t="s">
        <v>311</v>
      </c>
      <c r="F30" s="525"/>
      <c r="G30" s="362">
        <v>2.89</v>
      </c>
      <c r="H30" s="354"/>
      <c r="I30" s="354"/>
    </row>
    <row r="31" spans="1:9">
      <c r="A31" s="357">
        <v>27</v>
      </c>
      <c r="B31" s="529"/>
      <c r="C31" s="358" t="s">
        <v>336</v>
      </c>
      <c r="D31" s="358" t="s">
        <v>315</v>
      </c>
      <c r="E31" s="524" t="s">
        <v>316</v>
      </c>
      <c r="F31" s="525"/>
      <c r="G31" s="362">
        <v>3.99</v>
      </c>
      <c r="H31" s="354"/>
      <c r="I31" s="354"/>
    </row>
    <row r="32" spans="1:9">
      <c r="A32" s="357">
        <v>28</v>
      </c>
      <c r="B32" s="529"/>
      <c r="C32" s="358" t="s">
        <v>337</v>
      </c>
      <c r="D32" s="358" t="s">
        <v>338</v>
      </c>
      <c r="E32" s="524" t="s">
        <v>339</v>
      </c>
      <c r="F32" s="525"/>
      <c r="G32" s="362">
        <v>5.29</v>
      </c>
      <c r="H32" s="354"/>
      <c r="I32" s="354"/>
    </row>
    <row r="33" spans="1:9">
      <c r="A33" s="357">
        <v>29</v>
      </c>
      <c r="B33" s="529"/>
      <c r="C33" s="358" t="s">
        <v>337</v>
      </c>
      <c r="D33" s="358" t="s">
        <v>295</v>
      </c>
      <c r="E33" s="524" t="s">
        <v>339</v>
      </c>
      <c r="F33" s="525"/>
      <c r="G33" s="362">
        <v>4.78</v>
      </c>
      <c r="H33" s="354"/>
      <c r="I33" s="354"/>
    </row>
    <row r="34" spans="1:9">
      <c r="A34" s="357">
        <v>30</v>
      </c>
      <c r="B34" s="529"/>
      <c r="C34" s="358" t="s">
        <v>340</v>
      </c>
      <c r="D34" s="358" t="s">
        <v>295</v>
      </c>
      <c r="E34" s="524" t="s">
        <v>341</v>
      </c>
      <c r="F34" s="525"/>
      <c r="G34" s="362">
        <v>2.38</v>
      </c>
      <c r="H34" s="354"/>
      <c r="I34" s="354"/>
    </row>
    <row r="35" spans="1:9">
      <c r="A35" s="357">
        <v>31</v>
      </c>
      <c r="B35" s="529"/>
      <c r="C35" s="358" t="s">
        <v>342</v>
      </c>
      <c r="D35" s="358" t="s">
        <v>343</v>
      </c>
      <c r="E35" s="524" t="s">
        <v>344</v>
      </c>
      <c r="F35" s="525"/>
      <c r="G35" s="362">
        <v>4.79</v>
      </c>
      <c r="H35" s="354"/>
      <c r="I35" s="354"/>
    </row>
    <row r="36" spans="1:9">
      <c r="A36" s="357">
        <v>32</v>
      </c>
      <c r="B36" s="530"/>
      <c r="C36" s="358" t="s">
        <v>345</v>
      </c>
      <c r="D36" s="358" t="s">
        <v>346</v>
      </c>
      <c r="E36" s="524" t="s">
        <v>319</v>
      </c>
      <c r="F36" s="525"/>
      <c r="G36" s="362">
        <v>5.35</v>
      </c>
      <c r="H36" s="354"/>
      <c r="I36" s="354"/>
    </row>
    <row r="37" spans="1:9">
      <c r="A37" s="357">
        <v>33</v>
      </c>
      <c r="B37" s="526" t="s">
        <v>347</v>
      </c>
      <c r="C37" s="358" t="s">
        <v>348</v>
      </c>
      <c r="D37" s="358" t="s">
        <v>349</v>
      </c>
      <c r="E37" s="524" t="s">
        <v>332</v>
      </c>
      <c r="F37" s="525"/>
      <c r="G37" s="362">
        <v>3.99</v>
      </c>
      <c r="H37" s="354"/>
      <c r="I37" s="354"/>
    </row>
    <row r="38" spans="1:9">
      <c r="A38" s="357">
        <v>34</v>
      </c>
      <c r="B38" s="527"/>
      <c r="C38" s="358" t="s">
        <v>348</v>
      </c>
      <c r="D38" s="358" t="s">
        <v>295</v>
      </c>
      <c r="E38" s="524" t="s">
        <v>332</v>
      </c>
      <c r="F38" s="525"/>
      <c r="G38" s="362">
        <v>3.49</v>
      </c>
      <c r="H38" s="354"/>
      <c r="I38" s="354"/>
    </row>
    <row r="39" spans="1:9" ht="15.75" customHeight="1">
      <c r="A39" s="357">
        <v>35</v>
      </c>
      <c r="B39" s="527"/>
      <c r="C39" s="358" t="s">
        <v>350</v>
      </c>
      <c r="D39" s="358" t="s">
        <v>351</v>
      </c>
      <c r="E39" s="524" t="s">
        <v>352</v>
      </c>
      <c r="F39" s="525"/>
      <c r="G39" s="362">
        <v>23.99</v>
      </c>
      <c r="H39" s="354"/>
      <c r="I39" s="354"/>
    </row>
    <row r="40" spans="1:9">
      <c r="A40" s="357">
        <v>36</v>
      </c>
      <c r="B40" s="527"/>
      <c r="C40" s="358" t="s">
        <v>350</v>
      </c>
      <c r="D40" s="358" t="s">
        <v>353</v>
      </c>
      <c r="E40" s="524" t="s">
        <v>352</v>
      </c>
      <c r="F40" s="525"/>
      <c r="G40" s="362"/>
      <c r="H40" s="354"/>
      <c r="I40" s="354"/>
    </row>
    <row r="41" spans="1:9">
      <c r="A41" s="357">
        <v>37</v>
      </c>
      <c r="B41" s="527"/>
      <c r="C41" s="358" t="s">
        <v>354</v>
      </c>
      <c r="D41" s="358" t="s">
        <v>355</v>
      </c>
      <c r="E41" s="524" t="s">
        <v>356</v>
      </c>
      <c r="F41" s="525"/>
      <c r="G41" s="362">
        <v>4.49</v>
      </c>
      <c r="H41" s="354"/>
      <c r="I41" s="354"/>
    </row>
    <row r="42" spans="1:9" ht="15" customHeight="1">
      <c r="A42" s="357">
        <v>38</v>
      </c>
      <c r="B42" s="527"/>
      <c r="C42" s="358" t="s">
        <v>354</v>
      </c>
      <c r="D42" s="358" t="s">
        <v>357</v>
      </c>
      <c r="E42" s="524" t="s">
        <v>356</v>
      </c>
      <c r="F42" s="525"/>
      <c r="G42" s="362">
        <v>4.1900000000000004</v>
      </c>
      <c r="H42" s="354"/>
      <c r="I42" s="354"/>
    </row>
    <row r="43" spans="1:9">
      <c r="A43" s="359">
        <v>39</v>
      </c>
      <c r="B43" s="527" t="s">
        <v>358</v>
      </c>
      <c r="C43" s="358" t="s">
        <v>359</v>
      </c>
      <c r="D43" s="358" t="s">
        <v>360</v>
      </c>
      <c r="E43" s="524" t="s">
        <v>361</v>
      </c>
      <c r="F43" s="525"/>
      <c r="G43" s="364">
        <v>7.59</v>
      </c>
      <c r="H43" s="354"/>
      <c r="I43" s="354"/>
    </row>
    <row r="44" spans="1:9" ht="15" customHeight="1">
      <c r="A44" s="359">
        <v>40</v>
      </c>
      <c r="B44" s="527"/>
      <c r="C44" s="358" t="s">
        <v>359</v>
      </c>
      <c r="D44" s="358" t="s">
        <v>362</v>
      </c>
      <c r="E44" s="524" t="s">
        <v>361</v>
      </c>
      <c r="F44" s="525"/>
      <c r="G44" s="362">
        <v>0</v>
      </c>
      <c r="H44" s="354"/>
      <c r="I44" s="354"/>
    </row>
    <row r="45" spans="1:9">
      <c r="A45" s="359">
        <v>41</v>
      </c>
      <c r="B45" s="527"/>
      <c r="C45" s="358" t="s">
        <v>363</v>
      </c>
      <c r="D45" s="358" t="s">
        <v>364</v>
      </c>
      <c r="E45" s="524" t="s">
        <v>361</v>
      </c>
      <c r="F45" s="525"/>
      <c r="G45" s="362">
        <v>2.79</v>
      </c>
      <c r="H45" s="354"/>
      <c r="I45" s="354"/>
    </row>
    <row r="46" spans="1:9">
      <c r="A46" s="359">
        <v>42</v>
      </c>
      <c r="B46" s="527"/>
      <c r="C46" s="358" t="s">
        <v>363</v>
      </c>
      <c r="D46" s="358" t="s">
        <v>362</v>
      </c>
      <c r="E46" s="524" t="s">
        <v>361</v>
      </c>
      <c r="F46" s="525"/>
      <c r="G46" s="363"/>
      <c r="H46" s="354"/>
      <c r="I46" s="354"/>
    </row>
    <row r="47" spans="1:9">
      <c r="A47" s="359">
        <v>43</v>
      </c>
      <c r="B47" s="527"/>
      <c r="C47" s="358" t="s">
        <v>365</v>
      </c>
      <c r="D47" s="358" t="s">
        <v>366</v>
      </c>
      <c r="E47" s="524" t="s">
        <v>367</v>
      </c>
      <c r="F47" s="525"/>
      <c r="G47" s="362">
        <v>3.29</v>
      </c>
      <c r="H47" s="354"/>
      <c r="I47" s="354"/>
    </row>
    <row r="48" spans="1:9">
      <c r="A48" s="359">
        <v>44</v>
      </c>
      <c r="B48" s="527"/>
      <c r="C48" s="358" t="s">
        <v>368</v>
      </c>
      <c r="D48" s="358" t="s">
        <v>369</v>
      </c>
      <c r="E48" s="524" t="s">
        <v>361</v>
      </c>
      <c r="F48" s="525"/>
      <c r="G48" s="362">
        <v>6.89</v>
      </c>
      <c r="H48" s="354"/>
      <c r="I48" s="354"/>
    </row>
    <row r="49" spans="1:9">
      <c r="A49" s="359">
        <v>45</v>
      </c>
      <c r="B49" s="527"/>
      <c r="C49" s="358" t="s">
        <v>368</v>
      </c>
      <c r="D49" s="358" t="s">
        <v>370</v>
      </c>
      <c r="E49" s="524" t="s">
        <v>361</v>
      </c>
      <c r="F49" s="525"/>
      <c r="G49" s="362">
        <v>3.39</v>
      </c>
      <c r="H49" s="354"/>
      <c r="I49" s="354"/>
    </row>
    <row r="50" spans="1:9">
      <c r="A50" s="359">
        <v>46</v>
      </c>
      <c r="B50" s="527"/>
      <c r="C50" s="358" t="s">
        <v>371</v>
      </c>
      <c r="D50" s="358" t="s">
        <v>372</v>
      </c>
      <c r="E50" s="524" t="s">
        <v>373</v>
      </c>
      <c r="F50" s="525"/>
      <c r="G50" s="362"/>
      <c r="H50" s="354"/>
      <c r="I50" s="354"/>
    </row>
    <row r="51" spans="1:9">
      <c r="A51" s="359">
        <v>47</v>
      </c>
      <c r="B51" s="527"/>
      <c r="C51" s="358" t="s">
        <v>374</v>
      </c>
      <c r="D51" s="358" t="s">
        <v>375</v>
      </c>
      <c r="E51" s="524" t="s">
        <v>376</v>
      </c>
      <c r="F51" s="525"/>
      <c r="G51" s="362"/>
      <c r="H51" s="354"/>
      <c r="I51" s="354"/>
    </row>
    <row r="52" spans="1:9">
      <c r="A52" s="359">
        <v>48</v>
      </c>
      <c r="B52" s="527"/>
      <c r="C52" s="358" t="s">
        <v>377</v>
      </c>
      <c r="D52" s="358" t="s">
        <v>364</v>
      </c>
      <c r="E52" s="524" t="s">
        <v>378</v>
      </c>
      <c r="F52" s="525"/>
      <c r="G52" s="362">
        <v>16.190000000000001</v>
      </c>
      <c r="H52" s="354"/>
      <c r="I52" s="354"/>
    </row>
    <row r="53" spans="1:9">
      <c r="A53" s="359">
        <v>49</v>
      </c>
      <c r="B53" s="527"/>
      <c r="C53" s="358" t="s">
        <v>377</v>
      </c>
      <c r="D53" s="358" t="s">
        <v>295</v>
      </c>
      <c r="E53" s="524" t="s">
        <v>378</v>
      </c>
      <c r="F53" s="525"/>
      <c r="G53" s="362">
        <v>16.190000000000001</v>
      </c>
      <c r="H53" s="354"/>
      <c r="I53" s="354"/>
    </row>
    <row r="54" spans="1:9">
      <c r="A54" s="359">
        <v>50</v>
      </c>
      <c r="B54" s="527"/>
      <c r="C54" s="358" t="s">
        <v>379</v>
      </c>
      <c r="D54" s="358" t="s">
        <v>380</v>
      </c>
      <c r="E54" s="524" t="s">
        <v>381</v>
      </c>
      <c r="F54" s="525"/>
      <c r="G54" s="362">
        <v>17.899999999999999</v>
      </c>
      <c r="H54" s="354"/>
      <c r="I54" s="354"/>
    </row>
    <row r="55" spans="1:9">
      <c r="A55" s="359">
        <v>51</v>
      </c>
      <c r="B55" s="527"/>
      <c r="C55" s="358" t="s">
        <v>379</v>
      </c>
      <c r="D55" s="358" t="s">
        <v>295</v>
      </c>
      <c r="E55" s="524" t="s">
        <v>381</v>
      </c>
      <c r="F55" s="525"/>
      <c r="G55" s="362">
        <v>17.899999999999999</v>
      </c>
      <c r="H55" s="354"/>
      <c r="I55" s="354"/>
    </row>
    <row r="56" spans="1:9">
      <c r="A56" s="359">
        <v>52</v>
      </c>
      <c r="B56" s="531"/>
      <c r="C56" s="358" t="s">
        <v>382</v>
      </c>
      <c r="D56" s="358" t="s">
        <v>383</v>
      </c>
      <c r="E56" s="524" t="s">
        <v>384</v>
      </c>
      <c r="F56" s="525"/>
      <c r="G56" s="362">
        <v>2.69</v>
      </c>
      <c r="H56" s="354"/>
      <c r="I56" s="354"/>
    </row>
    <row r="57" spans="1:9">
      <c r="A57" s="359">
        <v>53</v>
      </c>
      <c r="B57" s="541" t="s">
        <v>385</v>
      </c>
      <c r="C57" s="358" t="s">
        <v>386</v>
      </c>
      <c r="D57" s="358" t="s">
        <v>387</v>
      </c>
      <c r="E57" s="524" t="s">
        <v>388</v>
      </c>
      <c r="F57" s="525"/>
      <c r="G57" s="362">
        <v>11.99</v>
      </c>
      <c r="H57" s="354"/>
      <c r="I57" s="354"/>
    </row>
    <row r="58" spans="1:9" ht="15" customHeight="1">
      <c r="A58" s="359">
        <v>54</v>
      </c>
      <c r="B58" s="542"/>
      <c r="C58" s="358" t="s">
        <v>389</v>
      </c>
      <c r="D58" s="358" t="s">
        <v>390</v>
      </c>
      <c r="E58" s="524" t="s">
        <v>388</v>
      </c>
      <c r="F58" s="525"/>
      <c r="G58" s="362">
        <v>37.9</v>
      </c>
      <c r="H58" s="354"/>
      <c r="I58" s="354"/>
    </row>
    <row r="59" spans="1:9" ht="15.75" customHeight="1">
      <c r="A59" s="359">
        <v>55</v>
      </c>
      <c r="B59" s="542"/>
      <c r="C59" s="358" t="s">
        <v>391</v>
      </c>
      <c r="D59" s="358" t="s">
        <v>392</v>
      </c>
      <c r="E59" s="524" t="s">
        <v>393</v>
      </c>
      <c r="F59" s="525"/>
      <c r="G59" s="362"/>
      <c r="H59" s="354"/>
      <c r="I59" s="354"/>
    </row>
    <row r="60" spans="1:9">
      <c r="A60" s="359">
        <v>56</v>
      </c>
      <c r="B60" s="543"/>
      <c r="C60" s="358" t="s">
        <v>394</v>
      </c>
      <c r="D60" s="358" t="s">
        <v>395</v>
      </c>
      <c r="E60" s="524" t="s">
        <v>323</v>
      </c>
      <c r="F60" s="525"/>
      <c r="G60" s="362">
        <v>15.75</v>
      </c>
      <c r="H60" s="354"/>
      <c r="I60" s="354"/>
    </row>
    <row r="61" spans="1:9">
      <c r="A61" s="532" t="s">
        <v>396</v>
      </c>
      <c r="B61" s="533"/>
      <c r="C61" s="533"/>
      <c r="D61" s="533"/>
      <c r="E61" s="533"/>
      <c r="F61" s="533"/>
      <c r="G61" s="533"/>
      <c r="H61" s="534"/>
      <c r="I61" s="354"/>
    </row>
    <row r="62" spans="1:9">
      <c r="A62" s="535" t="s">
        <v>397</v>
      </c>
      <c r="B62" s="536"/>
      <c r="C62" s="536"/>
      <c r="D62" s="536"/>
      <c r="E62" s="536"/>
      <c r="F62" s="536"/>
      <c r="G62" s="536"/>
      <c r="H62" s="537"/>
      <c r="I62" s="354"/>
    </row>
    <row r="63" spans="1:9" ht="15" customHeight="1">
      <c r="A63" s="538" t="s">
        <v>398</v>
      </c>
      <c r="B63" s="539"/>
      <c r="C63" s="539"/>
      <c r="D63" s="539"/>
      <c r="E63" s="539"/>
      <c r="F63" s="539"/>
      <c r="G63" s="539"/>
      <c r="H63" s="540"/>
      <c r="I63" s="354"/>
    </row>
  </sheetData>
  <sheetProtection password="ECE5" sheet="1" objects="1" scenarios="1"/>
  <mergeCells count="68">
    <mergeCell ref="A61:H61"/>
    <mergeCell ref="A62:H62"/>
    <mergeCell ref="A63:H63"/>
    <mergeCell ref="B57:B60"/>
    <mergeCell ref="E57:F57"/>
    <mergeCell ref="E58:F58"/>
    <mergeCell ref="E59:F59"/>
    <mergeCell ref="E60:F60"/>
    <mergeCell ref="B43:B56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36:F36"/>
    <mergeCell ref="B37:B42"/>
    <mergeCell ref="E37:F37"/>
    <mergeCell ref="E38:F38"/>
    <mergeCell ref="E39:F39"/>
    <mergeCell ref="E40:F40"/>
    <mergeCell ref="E41:F41"/>
    <mergeCell ref="E42:F42"/>
    <mergeCell ref="B5:B36"/>
    <mergeCell ref="E5:F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E1"/>
    <mergeCell ref="A2:E2"/>
    <mergeCell ref="A3:I3"/>
    <mergeCell ref="A4:B4"/>
    <mergeCell ref="E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65" sqref="B65:G65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4.42578125" style="113" customWidth="1"/>
  </cols>
  <sheetData>
    <row r="1" spans="1:6">
      <c r="A1" s="353"/>
      <c r="B1" s="507" t="s">
        <v>252</v>
      </c>
      <c r="C1" s="507"/>
      <c r="D1" s="507"/>
      <c r="E1" s="507"/>
      <c r="F1" s="507"/>
    </row>
    <row r="2" spans="1:6" ht="15" customHeight="1">
      <c r="A2" s="353"/>
      <c r="B2" s="507" t="s">
        <v>399</v>
      </c>
      <c r="C2" s="507"/>
      <c r="D2" s="507"/>
      <c r="E2" s="507"/>
      <c r="F2" s="507"/>
    </row>
    <row r="3" spans="1:6">
      <c r="A3" s="353"/>
      <c r="B3" s="352"/>
      <c r="C3" s="352"/>
      <c r="D3" s="352"/>
      <c r="E3" s="352"/>
      <c r="F3" s="165"/>
    </row>
    <row r="4" spans="1:6">
      <c r="A4" s="353"/>
      <c r="B4" s="508" t="s">
        <v>147</v>
      </c>
      <c r="C4" s="508"/>
      <c r="D4" s="508"/>
      <c r="E4" s="508"/>
      <c r="F4" s="508"/>
    </row>
    <row r="5" spans="1:6">
      <c r="A5" s="353"/>
      <c r="B5" s="26"/>
      <c r="C5" s="10"/>
      <c r="D5" s="89"/>
      <c r="E5" s="26"/>
      <c r="F5" s="166"/>
    </row>
    <row r="6" spans="1:6" ht="15.75" thickBot="1">
      <c r="A6" s="353"/>
      <c r="B6" s="89"/>
      <c r="C6" s="27" t="s">
        <v>0</v>
      </c>
      <c r="D6" s="27" t="s">
        <v>1</v>
      </c>
      <c r="E6" s="28" t="s">
        <v>138</v>
      </c>
      <c r="F6" s="167" t="s">
        <v>254</v>
      </c>
    </row>
    <row r="7" spans="1:6" ht="15.75" customHeight="1" thickBot="1">
      <c r="A7" s="83">
        <v>1</v>
      </c>
      <c r="B7" s="501" t="s">
        <v>255</v>
      </c>
      <c r="C7" s="29" t="s">
        <v>2</v>
      </c>
      <c r="D7" s="30" t="s">
        <v>3</v>
      </c>
      <c r="E7" s="31" t="s">
        <v>154</v>
      </c>
      <c r="F7" s="396">
        <v>9.2899999999999991</v>
      </c>
    </row>
    <row r="8" spans="1:6" ht="15.75" thickBot="1">
      <c r="A8" s="83">
        <v>2</v>
      </c>
      <c r="B8" s="502"/>
      <c r="C8" s="32" t="s">
        <v>2</v>
      </c>
      <c r="D8" s="33" t="s">
        <v>5</v>
      </c>
      <c r="E8" s="34" t="s">
        <v>154</v>
      </c>
      <c r="F8" s="402">
        <v>9.4499999999999993</v>
      </c>
    </row>
    <row r="9" spans="1:6" ht="15.75" thickBot="1">
      <c r="A9" s="83">
        <v>3</v>
      </c>
      <c r="B9" s="502"/>
      <c r="C9" s="32" t="s">
        <v>7</v>
      </c>
      <c r="D9" s="33" t="s">
        <v>8</v>
      </c>
      <c r="E9" s="34" t="s">
        <v>9</v>
      </c>
      <c r="F9" s="402">
        <v>17.39</v>
      </c>
    </row>
    <row r="10" spans="1:6" ht="15.75" thickBot="1">
      <c r="A10" s="83">
        <v>4</v>
      </c>
      <c r="B10" s="502"/>
      <c r="C10" s="32" t="s">
        <v>17</v>
      </c>
      <c r="D10" s="33" t="s">
        <v>18</v>
      </c>
      <c r="E10" s="34" t="s">
        <v>9</v>
      </c>
      <c r="F10" s="402">
        <v>17.98</v>
      </c>
    </row>
    <row r="11" spans="1:6" ht="15.75" thickBot="1">
      <c r="A11" s="83">
        <v>5</v>
      </c>
      <c r="B11" s="502"/>
      <c r="C11" s="32" t="s">
        <v>17</v>
      </c>
      <c r="D11" s="33" t="s">
        <v>19</v>
      </c>
      <c r="E11" s="34" t="s">
        <v>9</v>
      </c>
      <c r="F11" s="403">
        <v>22.35</v>
      </c>
    </row>
    <row r="12" spans="1:6" ht="15.75" thickBot="1">
      <c r="A12" s="83">
        <v>6</v>
      </c>
      <c r="B12" s="502"/>
      <c r="C12" s="32" t="s">
        <v>20</v>
      </c>
      <c r="D12" s="33" t="s">
        <v>21</v>
      </c>
      <c r="E12" s="34" t="s">
        <v>9</v>
      </c>
      <c r="F12" s="168">
        <v>27.75</v>
      </c>
    </row>
    <row r="13" spans="1:6" ht="15.75" thickBot="1">
      <c r="A13" s="83">
        <v>7</v>
      </c>
      <c r="B13" s="502"/>
      <c r="C13" s="32" t="s">
        <v>22</v>
      </c>
      <c r="D13" s="33" t="s">
        <v>23</v>
      </c>
      <c r="E13" s="34" t="s">
        <v>9</v>
      </c>
      <c r="F13" s="402">
        <v>27.75</v>
      </c>
    </row>
    <row r="14" spans="1:6" ht="15.75" thickBot="1">
      <c r="A14" s="83">
        <v>8</v>
      </c>
      <c r="B14" s="502"/>
      <c r="C14" s="32" t="s">
        <v>22</v>
      </c>
      <c r="D14" s="33" t="s">
        <v>24</v>
      </c>
      <c r="E14" s="34" t="s">
        <v>9</v>
      </c>
      <c r="F14" s="402"/>
    </row>
    <row r="15" spans="1:6" ht="15.75" thickBot="1">
      <c r="A15" s="83">
        <v>9</v>
      </c>
      <c r="B15" s="502"/>
      <c r="C15" s="32" t="s">
        <v>22</v>
      </c>
      <c r="D15" s="33" t="s">
        <v>25</v>
      </c>
      <c r="E15" s="35" t="s">
        <v>9</v>
      </c>
      <c r="F15" s="402"/>
    </row>
    <row r="16" spans="1:6" ht="15.75" thickBot="1">
      <c r="A16" s="83">
        <v>10</v>
      </c>
      <c r="B16" s="502"/>
      <c r="C16" s="32" t="s">
        <v>26</v>
      </c>
      <c r="D16" s="33" t="s">
        <v>27</v>
      </c>
      <c r="E16" s="34" t="s">
        <v>4</v>
      </c>
      <c r="F16" s="402">
        <v>7.49</v>
      </c>
    </row>
    <row r="17" spans="1:6" ht="15.75" thickBot="1">
      <c r="A17" s="83">
        <v>11</v>
      </c>
      <c r="B17" s="502"/>
      <c r="C17" s="32" t="s">
        <v>28</v>
      </c>
      <c r="D17" s="33" t="s">
        <v>27</v>
      </c>
      <c r="E17" s="34" t="s">
        <v>6</v>
      </c>
      <c r="F17" s="402">
        <v>6.89</v>
      </c>
    </row>
    <row r="18" spans="1:6" ht="15.75" thickBot="1">
      <c r="A18" s="83">
        <v>12</v>
      </c>
      <c r="B18" s="502"/>
      <c r="C18" s="32" t="s">
        <v>29</v>
      </c>
      <c r="D18" s="33" t="s">
        <v>30</v>
      </c>
      <c r="E18" s="34" t="s">
        <v>31</v>
      </c>
      <c r="F18" s="168"/>
    </row>
    <row r="19" spans="1:6" ht="15.75" thickBot="1">
      <c r="A19" s="83">
        <v>13</v>
      </c>
      <c r="B19" s="502"/>
      <c r="C19" s="32" t="s">
        <v>29</v>
      </c>
      <c r="D19" s="33" t="s">
        <v>32</v>
      </c>
      <c r="E19" s="34" t="s">
        <v>31</v>
      </c>
      <c r="F19" s="402">
        <v>17.75</v>
      </c>
    </row>
    <row r="20" spans="1:6" ht="15.75" thickBot="1">
      <c r="A20" s="83">
        <v>14</v>
      </c>
      <c r="B20" s="502"/>
      <c r="C20" s="32" t="s">
        <v>29</v>
      </c>
      <c r="D20" s="33" t="s">
        <v>33</v>
      </c>
      <c r="E20" s="34" t="s">
        <v>31</v>
      </c>
      <c r="F20" s="402">
        <v>17.989999999999998</v>
      </c>
    </row>
    <row r="21" spans="1:6" ht="15.75" thickBot="1">
      <c r="A21" s="83">
        <v>15</v>
      </c>
      <c r="B21" s="502"/>
      <c r="C21" s="32" t="s">
        <v>42</v>
      </c>
      <c r="D21" s="33" t="s">
        <v>43</v>
      </c>
      <c r="E21" s="34" t="s">
        <v>105</v>
      </c>
      <c r="F21" s="402">
        <v>3.98</v>
      </c>
    </row>
    <row r="22" spans="1:6" ht="15.75" thickBot="1">
      <c r="A22" s="83">
        <v>16</v>
      </c>
      <c r="B22" s="502"/>
      <c r="C22" s="32" t="s">
        <v>44</v>
      </c>
      <c r="D22" s="33" t="s">
        <v>45</v>
      </c>
      <c r="E22" s="34" t="s">
        <v>94</v>
      </c>
      <c r="F22" s="402">
        <v>6.49</v>
      </c>
    </row>
    <row r="23" spans="1:6" ht="15.75" thickBot="1">
      <c r="A23" s="83">
        <v>17</v>
      </c>
      <c r="B23" s="502"/>
      <c r="C23" s="32" t="s">
        <v>46</v>
      </c>
      <c r="D23" s="33" t="s">
        <v>21</v>
      </c>
      <c r="E23" s="34" t="s">
        <v>31</v>
      </c>
      <c r="F23" s="402"/>
    </row>
    <row r="24" spans="1:6" ht="15.75" thickBot="1">
      <c r="A24" s="83">
        <v>18</v>
      </c>
      <c r="B24" s="502"/>
      <c r="C24" s="32" t="s">
        <v>47</v>
      </c>
      <c r="D24" s="33" t="s">
        <v>48</v>
      </c>
      <c r="E24" s="34" t="s">
        <v>49</v>
      </c>
      <c r="F24" s="403"/>
    </row>
    <row r="25" spans="1:6" ht="15.75" thickBot="1">
      <c r="A25" s="83">
        <v>19</v>
      </c>
      <c r="B25" s="502"/>
      <c r="C25" s="32" t="s">
        <v>50</v>
      </c>
      <c r="D25" s="33" t="s">
        <v>51</v>
      </c>
      <c r="E25" s="34" t="s">
        <v>9</v>
      </c>
      <c r="F25" s="402">
        <v>21.45</v>
      </c>
    </row>
    <row r="26" spans="1:6" ht="15.75" thickBot="1">
      <c r="A26" s="83">
        <v>20</v>
      </c>
      <c r="B26" s="502"/>
      <c r="C26" s="32" t="s">
        <v>52</v>
      </c>
      <c r="D26" s="33" t="s">
        <v>53</v>
      </c>
      <c r="E26" s="34" t="s">
        <v>49</v>
      </c>
      <c r="F26" s="168">
        <v>8.59</v>
      </c>
    </row>
    <row r="27" spans="1:6" ht="15.75" thickBot="1">
      <c r="A27" s="83">
        <v>21</v>
      </c>
      <c r="B27" s="502"/>
      <c r="C27" s="32" t="s">
        <v>54</v>
      </c>
      <c r="D27" s="33" t="s">
        <v>55</v>
      </c>
      <c r="E27" s="34" t="s">
        <v>49</v>
      </c>
      <c r="F27" s="402"/>
    </row>
    <row r="28" spans="1:6" ht="15.75" thickBot="1">
      <c r="A28" s="83">
        <v>22</v>
      </c>
      <c r="B28" s="502"/>
      <c r="C28" s="32" t="s">
        <v>52</v>
      </c>
      <c r="D28" s="33" t="s">
        <v>8</v>
      </c>
      <c r="E28" s="34" t="s">
        <v>49</v>
      </c>
      <c r="F28" s="402">
        <v>7.69</v>
      </c>
    </row>
    <row r="29" spans="1:6" ht="15.75" thickBot="1">
      <c r="A29" s="83">
        <v>23</v>
      </c>
      <c r="B29" s="502"/>
      <c r="C29" s="32" t="s">
        <v>61</v>
      </c>
      <c r="D29" s="33" t="s">
        <v>62</v>
      </c>
      <c r="E29" s="34" t="s">
        <v>12</v>
      </c>
      <c r="F29" s="402">
        <v>4.79</v>
      </c>
    </row>
    <row r="30" spans="1:6" ht="15.75" thickBot="1">
      <c r="A30" s="83">
        <v>24</v>
      </c>
      <c r="B30" s="502"/>
      <c r="C30" s="32" t="s">
        <v>61</v>
      </c>
      <c r="D30" s="33" t="s">
        <v>8</v>
      </c>
      <c r="E30" s="34" t="s">
        <v>12</v>
      </c>
      <c r="F30" s="168">
        <v>4.29</v>
      </c>
    </row>
    <row r="31" spans="1:6" ht="15.75" thickBot="1">
      <c r="A31" s="83">
        <v>25</v>
      </c>
      <c r="B31" s="502"/>
      <c r="C31" s="32" t="s">
        <v>66</v>
      </c>
      <c r="D31" s="33" t="s">
        <v>8</v>
      </c>
      <c r="E31" s="34" t="s">
        <v>31</v>
      </c>
      <c r="F31" s="402">
        <v>3.65</v>
      </c>
    </row>
    <row r="32" spans="1:6" ht="15.75" thickBot="1">
      <c r="A32" s="83">
        <v>26</v>
      </c>
      <c r="B32" s="502"/>
      <c r="C32" s="32" t="s">
        <v>67</v>
      </c>
      <c r="D32" s="33" t="s">
        <v>68</v>
      </c>
      <c r="E32" s="34" t="s">
        <v>69</v>
      </c>
      <c r="F32" s="402">
        <v>3.65</v>
      </c>
    </row>
    <row r="33" spans="1:6" ht="15.75" thickBot="1">
      <c r="A33" s="83">
        <v>27</v>
      </c>
      <c r="B33" s="502"/>
      <c r="C33" s="32" t="s">
        <v>70</v>
      </c>
      <c r="D33" s="33" t="s">
        <v>71</v>
      </c>
      <c r="E33" s="34" t="s">
        <v>105</v>
      </c>
      <c r="F33" s="403">
        <v>4.79</v>
      </c>
    </row>
    <row r="34" spans="1:6" ht="15.75" thickBot="1">
      <c r="A34" s="83">
        <v>28</v>
      </c>
      <c r="B34" s="502"/>
      <c r="C34" s="32" t="s">
        <v>72</v>
      </c>
      <c r="D34" s="33" t="s">
        <v>73</v>
      </c>
      <c r="E34" s="34" t="s">
        <v>74</v>
      </c>
      <c r="F34" s="402">
        <v>5.89</v>
      </c>
    </row>
    <row r="35" spans="1:6" ht="15.75" thickBot="1">
      <c r="A35" s="83">
        <v>29</v>
      </c>
      <c r="B35" s="502"/>
      <c r="C35" s="32" t="s">
        <v>72</v>
      </c>
      <c r="D35" s="33" t="s">
        <v>8</v>
      </c>
      <c r="E35" s="34" t="s">
        <v>74</v>
      </c>
      <c r="F35" s="402">
        <v>4.49</v>
      </c>
    </row>
    <row r="36" spans="1:6" ht="15.75" thickBot="1">
      <c r="A36" s="83">
        <v>30</v>
      </c>
      <c r="B36" s="502"/>
      <c r="C36" s="32" t="s">
        <v>88</v>
      </c>
      <c r="D36" s="33" t="s">
        <v>8</v>
      </c>
      <c r="E36" s="34" t="s">
        <v>82</v>
      </c>
      <c r="F36" s="402">
        <v>4.45</v>
      </c>
    </row>
    <row r="37" spans="1:6" ht="15.75" thickBot="1">
      <c r="A37" s="83">
        <v>31</v>
      </c>
      <c r="B37" s="502"/>
      <c r="C37" s="32" t="s">
        <v>89</v>
      </c>
      <c r="D37" s="33" t="s">
        <v>90</v>
      </c>
      <c r="E37" s="34" t="s">
        <v>91</v>
      </c>
      <c r="F37" s="402">
        <v>5.8</v>
      </c>
    </row>
    <row r="38" spans="1:6" ht="15.75" thickBot="1">
      <c r="A38" s="83">
        <v>32</v>
      </c>
      <c r="B38" s="503"/>
      <c r="C38" s="109" t="s">
        <v>92</v>
      </c>
      <c r="D38" s="110" t="s">
        <v>93</v>
      </c>
      <c r="E38" s="111" t="s">
        <v>94</v>
      </c>
      <c r="F38" s="404">
        <v>6.75</v>
      </c>
    </row>
    <row r="39" spans="1:6" ht="15.75" customHeight="1" thickBot="1">
      <c r="A39" s="83">
        <v>33</v>
      </c>
      <c r="B39" s="504" t="s">
        <v>256</v>
      </c>
      <c r="C39" s="29" t="s">
        <v>10</v>
      </c>
      <c r="D39" s="30" t="s">
        <v>11</v>
      </c>
      <c r="E39" s="31" t="s">
        <v>12</v>
      </c>
      <c r="F39" s="402">
        <v>3.89</v>
      </c>
    </row>
    <row r="40" spans="1:6" ht="15.75" thickBot="1">
      <c r="A40" s="83">
        <v>34</v>
      </c>
      <c r="B40" s="505"/>
      <c r="C40" s="32" t="s">
        <v>10</v>
      </c>
      <c r="D40" s="33" t="s">
        <v>8</v>
      </c>
      <c r="E40" s="34" t="s">
        <v>13</v>
      </c>
      <c r="F40" s="403">
        <v>3.75</v>
      </c>
    </row>
    <row r="41" spans="1:6" ht="15.75" thickBot="1">
      <c r="A41" s="83">
        <v>35</v>
      </c>
      <c r="B41" s="505"/>
      <c r="C41" s="32" t="s">
        <v>14</v>
      </c>
      <c r="D41" s="33" t="s">
        <v>15</v>
      </c>
      <c r="E41" s="34" t="s">
        <v>103</v>
      </c>
      <c r="F41" s="403">
        <v>26.98</v>
      </c>
    </row>
    <row r="42" spans="1:6" ht="15.75" thickBot="1">
      <c r="A42" s="83">
        <v>36</v>
      </c>
      <c r="B42" s="505"/>
      <c r="C42" s="32" t="s">
        <v>14</v>
      </c>
      <c r="D42" s="33" t="s">
        <v>104</v>
      </c>
      <c r="E42" s="34" t="s">
        <v>103</v>
      </c>
      <c r="F42" s="402"/>
    </row>
    <row r="43" spans="1:6" ht="15.75" thickBot="1">
      <c r="A43" s="83">
        <v>37</v>
      </c>
      <c r="B43" s="505"/>
      <c r="C43" s="32" t="s">
        <v>34</v>
      </c>
      <c r="D43" s="33" t="s">
        <v>35</v>
      </c>
      <c r="E43" s="34" t="s">
        <v>36</v>
      </c>
      <c r="F43" s="402">
        <v>3.45</v>
      </c>
    </row>
    <row r="44" spans="1:6" ht="15.75" thickBot="1">
      <c r="A44" s="83">
        <v>38</v>
      </c>
      <c r="B44" s="505"/>
      <c r="C44" s="32" t="s">
        <v>34</v>
      </c>
      <c r="D44" s="33" t="s">
        <v>37</v>
      </c>
      <c r="E44" s="34" t="s">
        <v>36</v>
      </c>
      <c r="F44" s="402">
        <v>4.59</v>
      </c>
    </row>
    <row r="45" spans="1:6" ht="15.75" thickBot="1">
      <c r="A45" s="83">
        <v>39</v>
      </c>
      <c r="B45" s="505"/>
      <c r="C45" s="32" t="s">
        <v>38</v>
      </c>
      <c r="D45" s="33" t="s">
        <v>121</v>
      </c>
      <c r="E45" s="34" t="s">
        <v>39</v>
      </c>
      <c r="F45" s="402">
        <v>6.95</v>
      </c>
    </row>
    <row r="46" spans="1:6" ht="15.75" thickBot="1">
      <c r="A46" s="83">
        <v>40</v>
      </c>
      <c r="B46" s="505"/>
      <c r="C46" s="32" t="s">
        <v>38</v>
      </c>
      <c r="D46" s="33" t="s">
        <v>16</v>
      </c>
      <c r="E46" s="34" t="s">
        <v>39</v>
      </c>
      <c r="F46" s="402">
        <v>3.49</v>
      </c>
    </row>
    <row r="47" spans="1:6" ht="15.75" thickBot="1">
      <c r="A47" s="83">
        <v>41</v>
      </c>
      <c r="B47" s="505"/>
      <c r="C47" s="32" t="s">
        <v>40</v>
      </c>
      <c r="D47" s="33" t="s">
        <v>41</v>
      </c>
      <c r="E47" s="34" t="s">
        <v>39</v>
      </c>
      <c r="F47" s="405">
        <v>2.95</v>
      </c>
    </row>
    <row r="48" spans="1:6" ht="15.75" thickBot="1">
      <c r="A48" s="83">
        <v>42</v>
      </c>
      <c r="B48" s="505"/>
      <c r="C48" s="32" t="s">
        <v>40</v>
      </c>
      <c r="D48" s="33" t="s">
        <v>16</v>
      </c>
      <c r="E48" s="34" t="s">
        <v>39</v>
      </c>
      <c r="F48" s="168">
        <v>2.59</v>
      </c>
    </row>
    <row r="49" spans="1:7" ht="15.75" thickBot="1">
      <c r="A49" s="83">
        <v>43</v>
      </c>
      <c r="B49" s="505"/>
      <c r="C49" s="32" t="s">
        <v>58</v>
      </c>
      <c r="D49" s="33" t="s">
        <v>59</v>
      </c>
      <c r="E49" s="34" t="s">
        <v>60</v>
      </c>
      <c r="F49" s="406">
        <v>3.39</v>
      </c>
    </row>
    <row r="50" spans="1:7" ht="15.75" thickBot="1">
      <c r="A50" s="83">
        <v>44</v>
      </c>
      <c r="B50" s="505"/>
      <c r="C50" s="32" t="s">
        <v>63</v>
      </c>
      <c r="D50" s="33" t="s">
        <v>64</v>
      </c>
      <c r="E50" s="34" t="s">
        <v>39</v>
      </c>
      <c r="F50" s="403">
        <v>5.75</v>
      </c>
    </row>
    <row r="51" spans="1:7" ht="15.75" thickBot="1">
      <c r="A51" s="83">
        <v>45</v>
      </c>
      <c r="B51" s="505"/>
      <c r="C51" s="32" t="s">
        <v>63</v>
      </c>
      <c r="D51" s="33" t="s">
        <v>65</v>
      </c>
      <c r="E51" s="34" t="s">
        <v>39</v>
      </c>
      <c r="F51" s="168"/>
    </row>
    <row r="52" spans="1:7" ht="15.75" thickBot="1">
      <c r="A52" s="83">
        <v>46</v>
      </c>
      <c r="B52" s="505"/>
      <c r="C52" s="32" t="s">
        <v>75</v>
      </c>
      <c r="D52" s="33" t="s">
        <v>76</v>
      </c>
      <c r="E52" s="34" t="s">
        <v>77</v>
      </c>
      <c r="F52" s="406"/>
    </row>
    <row r="53" spans="1:7" ht="15.75" thickBot="1">
      <c r="A53" s="83">
        <v>47</v>
      </c>
      <c r="B53" s="505"/>
      <c r="C53" s="32" t="s">
        <v>78</v>
      </c>
      <c r="D53" s="33" t="s">
        <v>79</v>
      </c>
      <c r="E53" s="34" t="s">
        <v>80</v>
      </c>
      <c r="F53" s="406">
        <v>7.65</v>
      </c>
    </row>
    <row r="54" spans="1:7" ht="15.75" thickBot="1">
      <c r="A54" s="83">
        <v>48</v>
      </c>
      <c r="B54" s="505"/>
      <c r="C54" s="32" t="s">
        <v>81</v>
      </c>
      <c r="D54" s="33" t="s">
        <v>41</v>
      </c>
      <c r="E54" s="34" t="s">
        <v>231</v>
      </c>
      <c r="F54" s="406">
        <v>18.989999999999998</v>
      </c>
    </row>
    <row r="55" spans="1:7" ht="15.75" thickBot="1">
      <c r="A55" s="83">
        <v>49</v>
      </c>
      <c r="B55" s="505"/>
      <c r="C55" s="32" t="s">
        <v>81</v>
      </c>
      <c r="D55" s="33" t="s">
        <v>8</v>
      </c>
      <c r="E55" s="34" t="s">
        <v>231</v>
      </c>
      <c r="F55" s="406">
        <v>12.95</v>
      </c>
    </row>
    <row r="56" spans="1:7" ht="15.75" thickBot="1">
      <c r="A56" s="83">
        <v>50</v>
      </c>
      <c r="B56" s="505"/>
      <c r="C56" s="32" t="s">
        <v>83</v>
      </c>
      <c r="D56" s="33" t="s">
        <v>84</v>
      </c>
      <c r="E56" s="34" t="s">
        <v>85</v>
      </c>
      <c r="F56" s="406">
        <v>16.95</v>
      </c>
    </row>
    <row r="57" spans="1:7" ht="15.75" thickBot="1">
      <c r="A57" s="83">
        <v>51</v>
      </c>
      <c r="B57" s="505"/>
      <c r="C57" s="32" t="s">
        <v>83</v>
      </c>
      <c r="D57" s="33" t="s">
        <v>8</v>
      </c>
      <c r="E57" s="34" t="s">
        <v>85</v>
      </c>
      <c r="F57" s="406">
        <v>13.75</v>
      </c>
    </row>
    <row r="58" spans="1:7" ht="15.75" thickBot="1">
      <c r="A58" s="83">
        <v>52</v>
      </c>
      <c r="B58" s="506"/>
      <c r="C58" s="109" t="s">
        <v>86</v>
      </c>
      <c r="D58" s="110" t="s">
        <v>87</v>
      </c>
      <c r="E58" s="111" t="s">
        <v>107</v>
      </c>
      <c r="F58" s="407">
        <v>3.98</v>
      </c>
    </row>
    <row r="59" spans="1:7" ht="15.75" customHeight="1" thickBot="1">
      <c r="A59" s="83">
        <v>53</v>
      </c>
      <c r="B59" s="498" t="s">
        <v>257</v>
      </c>
      <c r="C59" s="29" t="s">
        <v>95</v>
      </c>
      <c r="D59" s="30" t="s">
        <v>96</v>
      </c>
      <c r="E59" s="31" t="s">
        <v>97</v>
      </c>
      <c r="F59" s="406">
        <v>12.98</v>
      </c>
    </row>
    <row r="60" spans="1:7" ht="15.75" thickBot="1">
      <c r="A60" s="83">
        <v>54</v>
      </c>
      <c r="B60" s="499"/>
      <c r="C60" s="32" t="s">
        <v>98</v>
      </c>
      <c r="D60" s="33" t="s">
        <v>99</v>
      </c>
      <c r="E60" s="34" t="s">
        <v>97</v>
      </c>
      <c r="F60" s="406">
        <v>36.9</v>
      </c>
    </row>
    <row r="61" spans="1:7" ht="15.75" thickBot="1">
      <c r="A61" s="83">
        <v>55</v>
      </c>
      <c r="B61" s="499"/>
      <c r="C61" s="32" t="s">
        <v>100</v>
      </c>
      <c r="D61" s="33" t="s">
        <v>101</v>
      </c>
      <c r="E61" s="34" t="s">
        <v>102</v>
      </c>
      <c r="F61" s="406">
        <v>12.85</v>
      </c>
    </row>
    <row r="62" spans="1:7" ht="15.75" thickBot="1">
      <c r="A62" s="83">
        <v>56</v>
      </c>
      <c r="B62" s="500"/>
      <c r="C62" s="32" t="s">
        <v>56</v>
      </c>
      <c r="D62" s="33" t="s">
        <v>57</v>
      </c>
      <c r="E62" s="34" t="s">
        <v>49</v>
      </c>
      <c r="F62" s="406">
        <v>15.95</v>
      </c>
    </row>
    <row r="63" spans="1:7" ht="15.75" thickBot="1">
      <c r="A63" s="353"/>
      <c r="B63" s="89"/>
      <c r="C63" s="89"/>
      <c r="D63" s="89"/>
      <c r="E63" s="26"/>
      <c r="F63" s="166"/>
    </row>
    <row r="64" spans="1:7">
      <c r="A64" s="353"/>
      <c r="B64" s="512" t="s">
        <v>149</v>
      </c>
      <c r="C64" s="513"/>
      <c r="D64" s="513"/>
      <c r="E64" s="513"/>
      <c r="F64" s="513"/>
      <c r="G64" s="514"/>
    </row>
    <row r="65" spans="1:7">
      <c r="A65" s="353"/>
      <c r="B65" s="551" t="s">
        <v>162</v>
      </c>
      <c r="C65" s="552"/>
      <c r="D65" s="552"/>
      <c r="E65" s="552"/>
      <c r="F65" s="552"/>
      <c r="G65" s="552"/>
    </row>
    <row r="66" spans="1:7" ht="15.75" thickBot="1">
      <c r="A66" s="353"/>
      <c r="B66" s="509" t="s">
        <v>400</v>
      </c>
      <c r="C66" s="510"/>
      <c r="D66" s="510"/>
      <c r="E66" s="510"/>
      <c r="F66" s="510"/>
      <c r="G66" s="511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59" sqref="F59"/>
    </sheetView>
  </sheetViews>
  <sheetFormatPr defaultRowHeight="15"/>
  <cols>
    <col min="1" max="1" width="3.28515625" customWidth="1"/>
    <col min="2" max="2" width="5" customWidth="1"/>
    <col min="3" max="3" width="33.28515625" bestFit="1" customWidth="1"/>
    <col min="4" max="4" width="17" bestFit="1" customWidth="1"/>
    <col min="6" max="6" width="10.28515625" style="170" bestFit="1" customWidth="1"/>
  </cols>
  <sheetData>
    <row r="1" spans="1:6">
      <c r="A1" s="351"/>
      <c r="B1" s="507" t="s">
        <v>252</v>
      </c>
      <c r="C1" s="507"/>
      <c r="D1" s="507"/>
      <c r="E1" s="507"/>
      <c r="F1" s="507"/>
    </row>
    <row r="2" spans="1:6" ht="15" customHeight="1">
      <c r="A2" s="351"/>
      <c r="B2" s="507" t="s">
        <v>399</v>
      </c>
      <c r="C2" s="507"/>
      <c r="D2" s="507"/>
      <c r="E2" s="507"/>
      <c r="F2" s="507"/>
    </row>
    <row r="3" spans="1:6">
      <c r="A3" s="351"/>
      <c r="B3" s="350"/>
      <c r="C3" s="350"/>
      <c r="D3" s="350"/>
      <c r="E3" s="350"/>
      <c r="F3" s="165"/>
    </row>
    <row r="4" spans="1:6">
      <c r="A4" s="351"/>
      <c r="B4" s="508" t="s">
        <v>146</v>
      </c>
      <c r="C4" s="508"/>
      <c r="D4" s="508"/>
      <c r="E4" s="508"/>
      <c r="F4" s="508"/>
    </row>
    <row r="5" spans="1:6">
      <c r="A5" s="351"/>
      <c r="B5" s="26"/>
      <c r="C5" s="10"/>
      <c r="D5" s="89"/>
      <c r="E5" s="26"/>
      <c r="F5" s="166"/>
    </row>
    <row r="6" spans="1:6" ht="15.75" thickBot="1">
      <c r="A6" s="351"/>
      <c r="B6" s="89"/>
      <c r="C6" s="27" t="s">
        <v>0</v>
      </c>
      <c r="D6" s="27" t="s">
        <v>1</v>
      </c>
      <c r="E6" s="28" t="s">
        <v>138</v>
      </c>
      <c r="F6" s="167" t="s">
        <v>254</v>
      </c>
    </row>
    <row r="7" spans="1:6" ht="15.75" customHeight="1" thickBot="1">
      <c r="A7" s="83">
        <v>1</v>
      </c>
      <c r="B7" s="501" t="s">
        <v>255</v>
      </c>
      <c r="C7" s="29" t="s">
        <v>2</v>
      </c>
      <c r="D7" s="30" t="s">
        <v>3</v>
      </c>
      <c r="E7" s="31" t="s">
        <v>154</v>
      </c>
      <c r="F7" s="396">
        <v>8.99</v>
      </c>
    </row>
    <row r="8" spans="1:6" ht="15.75" thickBot="1">
      <c r="A8" s="83">
        <v>2</v>
      </c>
      <c r="B8" s="502"/>
      <c r="C8" s="32" t="s">
        <v>2</v>
      </c>
      <c r="D8" s="33" t="s">
        <v>5</v>
      </c>
      <c r="E8" s="34" t="s">
        <v>154</v>
      </c>
      <c r="F8" s="396">
        <v>9.98</v>
      </c>
    </row>
    <row r="9" spans="1:6" ht="15.75" thickBot="1">
      <c r="A9" s="83">
        <v>3</v>
      </c>
      <c r="B9" s="502"/>
      <c r="C9" s="32" t="s">
        <v>7</v>
      </c>
      <c r="D9" s="33" t="s">
        <v>8</v>
      </c>
      <c r="E9" s="34" t="s">
        <v>9</v>
      </c>
      <c r="F9" s="396">
        <v>17.989999999999998</v>
      </c>
    </row>
    <row r="10" spans="1:6" ht="15.75" thickBot="1">
      <c r="A10" s="83">
        <v>4</v>
      </c>
      <c r="B10" s="502"/>
      <c r="C10" s="32" t="s">
        <v>17</v>
      </c>
      <c r="D10" s="33" t="s">
        <v>18</v>
      </c>
      <c r="E10" s="34" t="s">
        <v>9</v>
      </c>
      <c r="F10" s="396">
        <v>20.98</v>
      </c>
    </row>
    <row r="11" spans="1:6" ht="15.75" thickBot="1">
      <c r="A11" s="83">
        <v>5</v>
      </c>
      <c r="B11" s="502"/>
      <c r="C11" s="32" t="s">
        <v>17</v>
      </c>
      <c r="D11" s="33" t="s">
        <v>19</v>
      </c>
      <c r="E11" s="34" t="s">
        <v>9</v>
      </c>
      <c r="F11" s="396">
        <v>20.98</v>
      </c>
    </row>
    <row r="12" spans="1:6" ht="15.75" thickBot="1">
      <c r="A12" s="83">
        <v>6</v>
      </c>
      <c r="B12" s="502"/>
      <c r="C12" s="32" t="s">
        <v>20</v>
      </c>
      <c r="D12" s="33" t="s">
        <v>21</v>
      </c>
      <c r="E12" s="34" t="s">
        <v>9</v>
      </c>
      <c r="F12" s="396">
        <v>24.89</v>
      </c>
    </row>
    <row r="13" spans="1:6" ht="15.75" thickBot="1">
      <c r="A13" s="83">
        <v>7</v>
      </c>
      <c r="B13" s="502"/>
      <c r="C13" s="32" t="s">
        <v>22</v>
      </c>
      <c r="D13" s="33" t="s">
        <v>23</v>
      </c>
      <c r="E13" s="34" t="s">
        <v>9</v>
      </c>
      <c r="F13" s="396">
        <v>27.67</v>
      </c>
    </row>
    <row r="14" spans="1:6" ht="15.75" thickBot="1">
      <c r="A14" s="83">
        <v>8</v>
      </c>
      <c r="B14" s="502"/>
      <c r="C14" s="32" t="s">
        <v>22</v>
      </c>
      <c r="D14" s="33" t="s">
        <v>24</v>
      </c>
      <c r="E14" s="34" t="s">
        <v>9</v>
      </c>
      <c r="F14" s="396">
        <v>23.78</v>
      </c>
    </row>
    <row r="15" spans="1:6" ht="15.75" thickBot="1">
      <c r="A15" s="83">
        <v>9</v>
      </c>
      <c r="B15" s="502"/>
      <c r="C15" s="32" t="s">
        <v>22</v>
      </c>
      <c r="D15" s="33" t="s">
        <v>25</v>
      </c>
      <c r="E15" s="35" t="s">
        <v>9</v>
      </c>
      <c r="F15" s="396"/>
    </row>
    <row r="16" spans="1:6" ht="15.75" thickBot="1">
      <c r="A16" s="83">
        <v>10</v>
      </c>
      <c r="B16" s="502"/>
      <c r="C16" s="32" t="s">
        <v>26</v>
      </c>
      <c r="D16" s="33" t="s">
        <v>27</v>
      </c>
      <c r="E16" s="34" t="s">
        <v>4</v>
      </c>
      <c r="F16" s="396">
        <v>6.99</v>
      </c>
    </row>
    <row r="17" spans="1:6" ht="15.75" thickBot="1">
      <c r="A17" s="83">
        <v>11</v>
      </c>
      <c r="B17" s="502"/>
      <c r="C17" s="32" t="s">
        <v>28</v>
      </c>
      <c r="D17" s="33" t="s">
        <v>27</v>
      </c>
      <c r="E17" s="34" t="s">
        <v>6</v>
      </c>
      <c r="F17" s="396">
        <v>6.99</v>
      </c>
    </row>
    <row r="18" spans="1:6" ht="15.75" thickBot="1">
      <c r="A18" s="83">
        <v>12</v>
      </c>
      <c r="B18" s="502"/>
      <c r="C18" s="32" t="s">
        <v>29</v>
      </c>
      <c r="D18" s="33" t="s">
        <v>30</v>
      </c>
      <c r="E18" s="34" t="s">
        <v>31</v>
      </c>
      <c r="F18" s="396">
        <v>16.98</v>
      </c>
    </row>
    <row r="19" spans="1:6" ht="15.75" thickBot="1">
      <c r="A19" s="83">
        <v>13</v>
      </c>
      <c r="B19" s="502"/>
      <c r="C19" s="32" t="s">
        <v>29</v>
      </c>
      <c r="D19" s="33" t="s">
        <v>32</v>
      </c>
      <c r="E19" s="34" t="s">
        <v>31</v>
      </c>
      <c r="F19" s="396">
        <v>17.96</v>
      </c>
    </row>
    <row r="20" spans="1:6" ht="15.75" thickBot="1">
      <c r="A20" s="83">
        <v>14</v>
      </c>
      <c r="B20" s="502"/>
      <c r="C20" s="32" t="s">
        <v>29</v>
      </c>
      <c r="D20" s="33" t="s">
        <v>33</v>
      </c>
      <c r="E20" s="34" t="s">
        <v>31</v>
      </c>
      <c r="F20" s="396">
        <v>16.98</v>
      </c>
    </row>
    <row r="21" spans="1:6" ht="15.75" thickBot="1">
      <c r="A21" s="83">
        <v>15</v>
      </c>
      <c r="B21" s="502"/>
      <c r="C21" s="32" t="s">
        <v>42</v>
      </c>
      <c r="D21" s="33" t="s">
        <v>43</v>
      </c>
      <c r="E21" s="34" t="s">
        <v>105</v>
      </c>
      <c r="F21" s="396">
        <v>3.98</v>
      </c>
    </row>
    <row r="22" spans="1:6" ht="15.75" thickBot="1">
      <c r="A22" s="83">
        <v>16</v>
      </c>
      <c r="B22" s="502"/>
      <c r="C22" s="32" t="s">
        <v>44</v>
      </c>
      <c r="D22" s="33" t="s">
        <v>45</v>
      </c>
      <c r="E22" s="34" t="s">
        <v>94</v>
      </c>
      <c r="F22" s="396">
        <v>6.98</v>
      </c>
    </row>
    <row r="23" spans="1:6" ht="15.75" thickBot="1">
      <c r="A23" s="83">
        <v>17</v>
      </c>
      <c r="B23" s="502"/>
      <c r="C23" s="32" t="s">
        <v>46</v>
      </c>
      <c r="D23" s="33" t="s">
        <v>21</v>
      </c>
      <c r="E23" s="34" t="s">
        <v>31</v>
      </c>
      <c r="F23" s="396">
        <v>8.98</v>
      </c>
    </row>
    <row r="24" spans="1:6" ht="15.75" thickBot="1">
      <c r="A24" s="83">
        <v>18</v>
      </c>
      <c r="B24" s="502"/>
      <c r="C24" s="32" t="s">
        <v>47</v>
      </c>
      <c r="D24" s="33" t="s">
        <v>48</v>
      </c>
      <c r="E24" s="34" t="s">
        <v>49</v>
      </c>
      <c r="F24" s="396">
        <v>8.99</v>
      </c>
    </row>
    <row r="25" spans="1:6" ht="15.75" thickBot="1">
      <c r="A25" s="83">
        <v>19</v>
      </c>
      <c r="B25" s="502"/>
      <c r="C25" s="32" t="s">
        <v>50</v>
      </c>
      <c r="D25" s="33" t="s">
        <v>51</v>
      </c>
      <c r="E25" s="34" t="s">
        <v>9</v>
      </c>
      <c r="F25" s="396">
        <v>21.99</v>
      </c>
    </row>
    <row r="26" spans="1:6" ht="15.75" thickBot="1">
      <c r="A26" s="83">
        <v>20</v>
      </c>
      <c r="B26" s="502"/>
      <c r="C26" s="32" t="s">
        <v>52</v>
      </c>
      <c r="D26" s="33" t="s">
        <v>53</v>
      </c>
      <c r="E26" s="34" t="s">
        <v>49</v>
      </c>
      <c r="F26" s="396">
        <v>9.98</v>
      </c>
    </row>
    <row r="27" spans="1:6" ht="15.75" thickBot="1">
      <c r="A27" s="83">
        <v>21</v>
      </c>
      <c r="B27" s="502"/>
      <c r="C27" s="32" t="s">
        <v>54</v>
      </c>
      <c r="D27" s="33" t="s">
        <v>55</v>
      </c>
      <c r="E27" s="34" t="s">
        <v>49</v>
      </c>
      <c r="F27" s="396"/>
    </row>
    <row r="28" spans="1:6" ht="15.75" thickBot="1">
      <c r="A28" s="83">
        <v>22</v>
      </c>
      <c r="B28" s="502"/>
      <c r="C28" s="32" t="s">
        <v>52</v>
      </c>
      <c r="D28" s="33" t="s">
        <v>8</v>
      </c>
      <c r="E28" s="34" t="s">
        <v>49</v>
      </c>
      <c r="F28" s="396">
        <v>7.98</v>
      </c>
    </row>
    <row r="29" spans="1:6" ht="15.75" thickBot="1">
      <c r="A29" s="83">
        <v>23</v>
      </c>
      <c r="B29" s="502"/>
      <c r="C29" s="32" t="s">
        <v>61</v>
      </c>
      <c r="D29" s="33" t="s">
        <v>62</v>
      </c>
      <c r="E29" s="34" t="s">
        <v>12</v>
      </c>
      <c r="F29" s="396">
        <v>5.29</v>
      </c>
    </row>
    <row r="30" spans="1:6" ht="15.75" thickBot="1">
      <c r="A30" s="83">
        <v>24</v>
      </c>
      <c r="B30" s="502"/>
      <c r="C30" s="32" t="s">
        <v>61</v>
      </c>
      <c r="D30" s="33" t="s">
        <v>8</v>
      </c>
      <c r="E30" s="34" t="s">
        <v>12</v>
      </c>
      <c r="F30" s="396">
        <v>4.63</v>
      </c>
    </row>
    <row r="31" spans="1:6" ht="15.75" thickBot="1">
      <c r="A31" s="83">
        <v>25</v>
      </c>
      <c r="B31" s="502"/>
      <c r="C31" s="32" t="s">
        <v>66</v>
      </c>
      <c r="D31" s="33" t="s">
        <v>8</v>
      </c>
      <c r="E31" s="34" t="s">
        <v>31</v>
      </c>
      <c r="F31" s="396">
        <v>2.79</v>
      </c>
    </row>
    <row r="32" spans="1:6" ht="15.75" thickBot="1">
      <c r="A32" s="83">
        <v>26</v>
      </c>
      <c r="B32" s="502"/>
      <c r="C32" s="32" t="s">
        <v>67</v>
      </c>
      <c r="D32" s="33" t="s">
        <v>68</v>
      </c>
      <c r="E32" s="34" t="s">
        <v>69</v>
      </c>
      <c r="F32" s="396">
        <v>3.49</v>
      </c>
    </row>
    <row r="33" spans="1:6" ht="15.75" thickBot="1">
      <c r="A33" s="83">
        <v>27</v>
      </c>
      <c r="B33" s="502"/>
      <c r="C33" s="32" t="s">
        <v>70</v>
      </c>
      <c r="D33" s="33" t="s">
        <v>71</v>
      </c>
      <c r="E33" s="34" t="s">
        <v>105</v>
      </c>
      <c r="F33" s="396">
        <v>5.59</v>
      </c>
    </row>
    <row r="34" spans="1:6" ht="15.75" thickBot="1">
      <c r="A34" s="83">
        <v>28</v>
      </c>
      <c r="B34" s="502"/>
      <c r="C34" s="32" t="s">
        <v>72</v>
      </c>
      <c r="D34" s="33" t="s">
        <v>73</v>
      </c>
      <c r="E34" s="34" t="s">
        <v>74</v>
      </c>
      <c r="F34" s="396">
        <v>4.76</v>
      </c>
    </row>
    <row r="35" spans="1:6" ht="15.75" thickBot="1">
      <c r="A35" s="83">
        <v>29</v>
      </c>
      <c r="B35" s="502"/>
      <c r="C35" s="32" t="s">
        <v>72</v>
      </c>
      <c r="D35" s="33" t="s">
        <v>8</v>
      </c>
      <c r="E35" s="34" t="s">
        <v>74</v>
      </c>
      <c r="F35" s="396">
        <v>4.76</v>
      </c>
    </row>
    <row r="36" spans="1:6" ht="15.75" thickBot="1">
      <c r="A36" s="83">
        <v>30</v>
      </c>
      <c r="B36" s="502"/>
      <c r="C36" s="32" t="s">
        <v>88</v>
      </c>
      <c r="D36" s="33" t="s">
        <v>8</v>
      </c>
      <c r="E36" s="34" t="s">
        <v>82</v>
      </c>
      <c r="F36" s="396">
        <v>1.79</v>
      </c>
    </row>
    <row r="37" spans="1:6" ht="15.75" thickBot="1">
      <c r="A37" s="83">
        <v>31</v>
      </c>
      <c r="B37" s="502"/>
      <c r="C37" s="32" t="s">
        <v>89</v>
      </c>
      <c r="D37" s="33" t="s">
        <v>90</v>
      </c>
      <c r="E37" s="34" t="s">
        <v>91</v>
      </c>
      <c r="F37" s="396">
        <v>5.99</v>
      </c>
    </row>
    <row r="38" spans="1:6" ht="15.75" thickBot="1">
      <c r="A38" s="83">
        <v>32</v>
      </c>
      <c r="B38" s="503"/>
      <c r="C38" s="109" t="s">
        <v>92</v>
      </c>
      <c r="D38" s="110" t="s">
        <v>93</v>
      </c>
      <c r="E38" s="111" t="s">
        <v>94</v>
      </c>
      <c r="F38" s="396">
        <v>5.98</v>
      </c>
    </row>
    <row r="39" spans="1:6" ht="15.75" customHeight="1" thickBot="1">
      <c r="A39" s="83">
        <v>33</v>
      </c>
      <c r="B39" s="504" t="s">
        <v>256</v>
      </c>
      <c r="C39" s="29" t="s">
        <v>10</v>
      </c>
      <c r="D39" s="30" t="s">
        <v>11</v>
      </c>
      <c r="E39" s="31" t="s">
        <v>12</v>
      </c>
      <c r="F39" s="396">
        <v>3.98</v>
      </c>
    </row>
    <row r="40" spans="1:6" ht="15.75" thickBot="1">
      <c r="A40" s="83">
        <v>34</v>
      </c>
      <c r="B40" s="505"/>
      <c r="C40" s="32" t="s">
        <v>10</v>
      </c>
      <c r="D40" s="33" t="s">
        <v>8</v>
      </c>
      <c r="E40" s="34" t="s">
        <v>13</v>
      </c>
      <c r="F40" s="396">
        <v>2.68</v>
      </c>
    </row>
    <row r="41" spans="1:6" ht="15.75" thickBot="1">
      <c r="A41" s="83">
        <v>35</v>
      </c>
      <c r="B41" s="505"/>
      <c r="C41" s="32" t="s">
        <v>14</v>
      </c>
      <c r="D41" s="33" t="s">
        <v>15</v>
      </c>
      <c r="E41" s="34" t="s">
        <v>103</v>
      </c>
      <c r="F41" s="396">
        <v>22.98</v>
      </c>
    </row>
    <row r="42" spans="1:6" ht="15.75" thickBot="1">
      <c r="A42" s="83">
        <v>36</v>
      </c>
      <c r="B42" s="505"/>
      <c r="C42" s="32" t="s">
        <v>14</v>
      </c>
      <c r="D42" s="33" t="s">
        <v>104</v>
      </c>
      <c r="E42" s="34" t="s">
        <v>103</v>
      </c>
      <c r="F42" s="396"/>
    </row>
    <row r="43" spans="1:6" ht="15.75" thickBot="1">
      <c r="A43" s="83">
        <v>37</v>
      </c>
      <c r="B43" s="505"/>
      <c r="C43" s="32" t="s">
        <v>34</v>
      </c>
      <c r="D43" s="33" t="s">
        <v>35</v>
      </c>
      <c r="E43" s="34" t="s">
        <v>36</v>
      </c>
      <c r="F43" s="396">
        <v>2.68</v>
      </c>
    </row>
    <row r="44" spans="1:6" ht="15.75" thickBot="1">
      <c r="A44" s="83">
        <v>38</v>
      </c>
      <c r="B44" s="505"/>
      <c r="C44" s="32" t="s">
        <v>34</v>
      </c>
      <c r="D44" s="33" t="s">
        <v>37</v>
      </c>
      <c r="E44" s="34" t="s">
        <v>36</v>
      </c>
      <c r="F44" s="396"/>
    </row>
    <row r="45" spans="1:6" ht="15.75" thickBot="1">
      <c r="A45" s="83">
        <v>39</v>
      </c>
      <c r="B45" s="505"/>
      <c r="C45" s="32" t="s">
        <v>38</v>
      </c>
      <c r="D45" s="33" t="s">
        <v>121</v>
      </c>
      <c r="E45" s="34" t="s">
        <v>39</v>
      </c>
      <c r="F45" s="396">
        <v>6.98</v>
      </c>
    </row>
    <row r="46" spans="1:6" ht="15.75" thickBot="1">
      <c r="A46" s="83">
        <v>40</v>
      </c>
      <c r="B46" s="505"/>
      <c r="C46" s="32" t="s">
        <v>38</v>
      </c>
      <c r="D46" s="33" t="s">
        <v>16</v>
      </c>
      <c r="E46" s="34" t="s">
        <v>39</v>
      </c>
      <c r="F46" s="396">
        <v>3.99</v>
      </c>
    </row>
    <row r="47" spans="1:6" ht="15.75" thickBot="1">
      <c r="A47" s="83">
        <v>41</v>
      </c>
      <c r="B47" s="505"/>
      <c r="C47" s="32" t="s">
        <v>40</v>
      </c>
      <c r="D47" s="33" t="s">
        <v>41</v>
      </c>
      <c r="E47" s="34" t="s">
        <v>39</v>
      </c>
      <c r="F47" s="396">
        <v>2.59</v>
      </c>
    </row>
    <row r="48" spans="1:6" ht="15.75" thickBot="1">
      <c r="A48" s="83">
        <v>42</v>
      </c>
      <c r="B48" s="505"/>
      <c r="C48" s="32" t="s">
        <v>40</v>
      </c>
      <c r="D48" s="33" t="s">
        <v>16</v>
      </c>
      <c r="E48" s="34" t="s">
        <v>39</v>
      </c>
      <c r="F48" s="396">
        <v>1.89</v>
      </c>
    </row>
    <row r="49" spans="1:7" ht="15.75" thickBot="1">
      <c r="A49" s="83">
        <v>43</v>
      </c>
      <c r="B49" s="505"/>
      <c r="C49" s="32" t="s">
        <v>58</v>
      </c>
      <c r="D49" s="33" t="s">
        <v>59</v>
      </c>
      <c r="E49" s="34" t="s">
        <v>60</v>
      </c>
      <c r="F49" s="396">
        <v>3.49</v>
      </c>
    </row>
    <row r="50" spans="1:7" ht="15.75" thickBot="1">
      <c r="A50" s="83">
        <v>44</v>
      </c>
      <c r="B50" s="505"/>
      <c r="C50" s="32" t="s">
        <v>63</v>
      </c>
      <c r="D50" s="33" t="s">
        <v>64</v>
      </c>
      <c r="E50" s="34" t="s">
        <v>39</v>
      </c>
      <c r="F50" s="396">
        <v>5.59</v>
      </c>
    </row>
    <row r="51" spans="1:7" ht="15.75" thickBot="1">
      <c r="A51" s="83">
        <v>45</v>
      </c>
      <c r="B51" s="505"/>
      <c r="C51" s="32" t="s">
        <v>63</v>
      </c>
      <c r="D51" s="33" t="s">
        <v>65</v>
      </c>
      <c r="E51" s="34" t="s">
        <v>39</v>
      </c>
      <c r="F51" s="396"/>
    </row>
    <row r="52" spans="1:7" ht="15.75" thickBot="1">
      <c r="A52" s="83">
        <v>46</v>
      </c>
      <c r="B52" s="505"/>
      <c r="C52" s="32" t="s">
        <v>75</v>
      </c>
      <c r="D52" s="33" t="s">
        <v>76</v>
      </c>
      <c r="E52" s="34" t="s">
        <v>77</v>
      </c>
      <c r="F52" s="396">
        <v>5.99</v>
      </c>
    </row>
    <row r="53" spans="1:7" ht="15.75" thickBot="1">
      <c r="A53" s="83">
        <v>47</v>
      </c>
      <c r="B53" s="505"/>
      <c r="C53" s="32" t="s">
        <v>78</v>
      </c>
      <c r="D53" s="33" t="s">
        <v>79</v>
      </c>
      <c r="E53" s="34" t="s">
        <v>80</v>
      </c>
      <c r="F53" s="396">
        <v>16.489999999999998</v>
      </c>
    </row>
    <row r="54" spans="1:7" ht="15.75" thickBot="1">
      <c r="A54" s="83">
        <v>48</v>
      </c>
      <c r="B54" s="505"/>
      <c r="C54" s="32" t="s">
        <v>81</v>
      </c>
      <c r="D54" s="33" t="s">
        <v>41</v>
      </c>
      <c r="E54" s="34" t="s">
        <v>231</v>
      </c>
      <c r="F54" s="396">
        <v>12.99</v>
      </c>
    </row>
    <row r="55" spans="1:7" ht="15.75" thickBot="1">
      <c r="A55" s="83">
        <v>49</v>
      </c>
      <c r="B55" s="505"/>
      <c r="C55" s="32" t="s">
        <v>81</v>
      </c>
      <c r="D55" s="33" t="s">
        <v>8</v>
      </c>
      <c r="E55" s="34" t="s">
        <v>231</v>
      </c>
      <c r="F55" s="396">
        <v>14.99</v>
      </c>
    </row>
    <row r="56" spans="1:7" ht="15.75" thickBot="1">
      <c r="A56" s="83">
        <v>50</v>
      </c>
      <c r="B56" s="505"/>
      <c r="C56" s="32" t="s">
        <v>83</v>
      </c>
      <c r="D56" s="33" t="s">
        <v>84</v>
      </c>
      <c r="E56" s="34" t="s">
        <v>85</v>
      </c>
      <c r="F56" s="396">
        <v>12.39</v>
      </c>
    </row>
    <row r="57" spans="1:7" ht="15.75" thickBot="1">
      <c r="A57" s="83">
        <v>51</v>
      </c>
      <c r="B57" s="505"/>
      <c r="C57" s="32" t="s">
        <v>83</v>
      </c>
      <c r="D57" s="33" t="s">
        <v>8</v>
      </c>
      <c r="E57" s="34" t="s">
        <v>85</v>
      </c>
      <c r="F57" s="396">
        <v>11.89</v>
      </c>
    </row>
    <row r="58" spans="1:7" ht="15.75" thickBot="1">
      <c r="A58" s="83">
        <v>52</v>
      </c>
      <c r="B58" s="506"/>
      <c r="C58" s="109" t="s">
        <v>86</v>
      </c>
      <c r="D58" s="110" t="s">
        <v>87</v>
      </c>
      <c r="E58" s="111" t="s">
        <v>107</v>
      </c>
      <c r="F58" s="396">
        <v>2.98</v>
      </c>
    </row>
    <row r="59" spans="1:7" ht="15.75" customHeight="1" thickBot="1">
      <c r="A59" s="83">
        <v>53</v>
      </c>
      <c r="B59" s="498" t="s">
        <v>257</v>
      </c>
      <c r="C59" s="29" t="s">
        <v>95</v>
      </c>
      <c r="D59" s="30" t="s">
        <v>96</v>
      </c>
      <c r="E59" s="31" t="s">
        <v>97</v>
      </c>
      <c r="F59" s="396">
        <v>12.98</v>
      </c>
    </row>
    <row r="60" spans="1:7" ht="15.75" thickBot="1">
      <c r="A60" s="83">
        <v>54</v>
      </c>
      <c r="B60" s="499"/>
      <c r="C60" s="32" t="s">
        <v>98</v>
      </c>
      <c r="D60" s="33" t="s">
        <v>99</v>
      </c>
      <c r="E60" s="34" t="s">
        <v>97</v>
      </c>
      <c r="F60" s="396">
        <v>37.979999999999997</v>
      </c>
    </row>
    <row r="61" spans="1:7" ht="15.75" thickBot="1">
      <c r="A61" s="83">
        <v>55</v>
      </c>
      <c r="B61" s="499"/>
      <c r="C61" s="32" t="s">
        <v>100</v>
      </c>
      <c r="D61" s="33" t="s">
        <v>101</v>
      </c>
      <c r="E61" s="34" t="s">
        <v>102</v>
      </c>
      <c r="F61" s="396">
        <v>9.98</v>
      </c>
    </row>
    <row r="62" spans="1:7" ht="15.75" thickBot="1">
      <c r="A62" s="83">
        <v>56</v>
      </c>
      <c r="B62" s="500"/>
      <c r="C62" s="32" t="s">
        <v>56</v>
      </c>
      <c r="D62" s="33" t="s">
        <v>57</v>
      </c>
      <c r="E62" s="34" t="s">
        <v>49</v>
      </c>
      <c r="F62" s="396">
        <v>9.98</v>
      </c>
    </row>
    <row r="63" spans="1:7" ht="15.75" thickBot="1">
      <c r="A63" s="351"/>
      <c r="B63" s="89"/>
      <c r="C63" s="89"/>
      <c r="D63" s="89"/>
      <c r="E63" s="26"/>
      <c r="F63" s="166"/>
    </row>
    <row r="64" spans="1:7">
      <c r="A64" s="351"/>
      <c r="B64" s="512" t="s">
        <v>149</v>
      </c>
      <c r="C64" s="513"/>
      <c r="D64" s="513"/>
      <c r="E64" s="513"/>
      <c r="F64" s="513"/>
      <c r="G64" s="514"/>
    </row>
    <row r="65" spans="1:7">
      <c r="A65" s="351"/>
      <c r="B65" s="515" t="s">
        <v>135</v>
      </c>
      <c r="C65" s="544"/>
      <c r="D65" s="544"/>
      <c r="E65" s="544"/>
      <c r="F65" s="544"/>
      <c r="G65" s="517"/>
    </row>
    <row r="66" spans="1:7" ht="15.75" thickBot="1">
      <c r="A66" s="351"/>
      <c r="B66" s="509" t="s">
        <v>400</v>
      </c>
      <c r="C66" s="510"/>
      <c r="D66" s="510"/>
      <c r="E66" s="510"/>
      <c r="F66" s="510"/>
      <c r="G66" s="511"/>
    </row>
    <row r="67" spans="1:7">
      <c r="A67" s="156"/>
      <c r="B67" s="89"/>
      <c r="C67" s="89"/>
      <c r="D67" s="89"/>
      <c r="E67" s="89"/>
      <c r="F67" s="166"/>
    </row>
  </sheetData>
  <sheetProtection password="ECE5" sheet="1" objects="1" scenarios="1"/>
  <mergeCells count="9">
    <mergeCell ref="B66:G66"/>
    <mergeCell ref="B59:B62"/>
    <mergeCell ref="B1:F1"/>
    <mergeCell ref="B2:F2"/>
    <mergeCell ref="B4:F4"/>
    <mergeCell ref="B7:B38"/>
    <mergeCell ref="B39:B58"/>
    <mergeCell ref="B64:G64"/>
    <mergeCell ref="B65:G6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65" sqref="B65:G65"/>
    </sheetView>
  </sheetViews>
  <sheetFormatPr defaultRowHeight="15"/>
  <cols>
    <col min="1" max="1" width="3.7109375" customWidth="1"/>
    <col min="2" max="2" width="5" customWidth="1"/>
    <col min="3" max="3" width="33.28515625" bestFit="1" customWidth="1"/>
    <col min="4" max="4" width="17" bestFit="1" customWidth="1"/>
    <col min="6" max="6" width="9.5703125" style="41" bestFit="1" customWidth="1"/>
    <col min="7" max="7" width="9.140625" style="41"/>
  </cols>
  <sheetData>
    <row r="1" spans="1:7">
      <c r="A1" s="365"/>
      <c r="B1" s="556" t="s">
        <v>252</v>
      </c>
      <c r="C1" s="552"/>
      <c r="D1" s="552"/>
      <c r="E1" s="552"/>
      <c r="F1" s="552"/>
      <c r="G1" s="366"/>
    </row>
    <row r="2" spans="1:7" ht="15.75" customHeight="1">
      <c r="A2" s="365"/>
      <c r="B2" s="556" t="s">
        <v>401</v>
      </c>
      <c r="C2" s="552"/>
      <c r="D2" s="552"/>
      <c r="E2" s="552"/>
      <c r="F2" s="552"/>
      <c r="G2" s="366"/>
    </row>
    <row r="3" spans="1:7">
      <c r="A3" s="365"/>
      <c r="B3" s="367"/>
      <c r="C3" s="367"/>
      <c r="D3" s="367"/>
      <c r="E3" s="367"/>
      <c r="F3" s="367"/>
      <c r="G3" s="366"/>
    </row>
    <row r="4" spans="1:7">
      <c r="A4" s="365"/>
      <c r="B4" s="557" t="s">
        <v>238</v>
      </c>
      <c r="C4" s="552"/>
      <c r="D4" s="552"/>
      <c r="E4" s="552"/>
      <c r="F4" s="552"/>
      <c r="G4" s="366"/>
    </row>
    <row r="5" spans="1:7">
      <c r="A5" s="365"/>
      <c r="B5" s="368"/>
      <c r="C5" s="369"/>
      <c r="D5" s="370"/>
      <c r="E5" s="368"/>
      <c r="F5" s="368"/>
      <c r="G5" s="366"/>
    </row>
    <row r="6" spans="1:7" ht="15.75" thickBot="1">
      <c r="A6" s="365"/>
      <c r="B6" s="370"/>
      <c r="C6" s="371" t="s">
        <v>0</v>
      </c>
      <c r="D6" s="371" t="s">
        <v>1</v>
      </c>
      <c r="E6" s="372" t="s">
        <v>138</v>
      </c>
      <c r="F6" s="373" t="s">
        <v>254</v>
      </c>
      <c r="G6" s="366"/>
    </row>
    <row r="7" spans="1:7" ht="15.75" customHeight="1">
      <c r="A7" s="374">
        <v>1</v>
      </c>
      <c r="B7" s="558" t="s">
        <v>255</v>
      </c>
      <c r="C7" s="375" t="s">
        <v>2</v>
      </c>
      <c r="D7" s="376" t="s">
        <v>3</v>
      </c>
      <c r="E7" s="377" t="s">
        <v>154</v>
      </c>
      <c r="F7" s="378">
        <v>8.69</v>
      </c>
      <c r="G7" s="366"/>
    </row>
    <row r="8" spans="1:7">
      <c r="A8" s="374">
        <v>2</v>
      </c>
      <c r="B8" s="546"/>
      <c r="C8" s="379" t="s">
        <v>2</v>
      </c>
      <c r="D8" s="380" t="s">
        <v>5</v>
      </c>
      <c r="E8" s="381" t="s">
        <v>154</v>
      </c>
      <c r="F8" s="378">
        <v>7.99</v>
      </c>
      <c r="G8" s="366"/>
    </row>
    <row r="9" spans="1:7">
      <c r="A9" s="374">
        <v>3</v>
      </c>
      <c r="B9" s="546"/>
      <c r="C9" s="379" t="s">
        <v>7</v>
      </c>
      <c r="D9" s="380" t="s">
        <v>8</v>
      </c>
      <c r="E9" s="381" t="s">
        <v>9</v>
      </c>
      <c r="F9" s="378">
        <v>19.29</v>
      </c>
      <c r="G9" s="366"/>
    </row>
    <row r="10" spans="1:7">
      <c r="A10" s="374">
        <v>4</v>
      </c>
      <c r="B10" s="546"/>
      <c r="C10" s="379" t="s">
        <v>17</v>
      </c>
      <c r="D10" s="380" t="s">
        <v>18</v>
      </c>
      <c r="E10" s="381" t="s">
        <v>9</v>
      </c>
      <c r="F10" s="378">
        <v>20.99</v>
      </c>
      <c r="G10" s="366"/>
    </row>
    <row r="11" spans="1:7">
      <c r="A11" s="374">
        <v>5</v>
      </c>
      <c r="B11" s="546"/>
      <c r="C11" s="379" t="s">
        <v>17</v>
      </c>
      <c r="D11" s="380" t="s">
        <v>19</v>
      </c>
      <c r="E11" s="381" t="s">
        <v>9</v>
      </c>
      <c r="F11" s="382" t="s">
        <v>402</v>
      </c>
      <c r="G11" s="366"/>
    </row>
    <row r="12" spans="1:7">
      <c r="A12" s="374">
        <v>6</v>
      </c>
      <c r="B12" s="546"/>
      <c r="C12" s="379" t="s">
        <v>20</v>
      </c>
      <c r="D12" s="380" t="s">
        <v>21</v>
      </c>
      <c r="E12" s="381" t="s">
        <v>9</v>
      </c>
      <c r="F12" s="383" t="s">
        <v>402</v>
      </c>
      <c r="G12" s="366"/>
    </row>
    <row r="13" spans="1:7">
      <c r="A13" s="374">
        <v>7</v>
      </c>
      <c r="B13" s="546"/>
      <c r="C13" s="379" t="s">
        <v>22</v>
      </c>
      <c r="D13" s="380" t="s">
        <v>23</v>
      </c>
      <c r="E13" s="381" t="s">
        <v>9</v>
      </c>
      <c r="F13" s="378">
        <v>28.99</v>
      </c>
      <c r="G13" s="366"/>
    </row>
    <row r="14" spans="1:7">
      <c r="A14" s="374">
        <v>8</v>
      </c>
      <c r="B14" s="546"/>
      <c r="C14" s="379" t="s">
        <v>22</v>
      </c>
      <c r="D14" s="380" t="s">
        <v>24</v>
      </c>
      <c r="E14" s="381" t="s">
        <v>9</v>
      </c>
      <c r="F14" s="384" t="s">
        <v>402</v>
      </c>
      <c r="G14" s="366"/>
    </row>
    <row r="15" spans="1:7">
      <c r="A15" s="374">
        <v>9</v>
      </c>
      <c r="B15" s="546"/>
      <c r="C15" s="379" t="s">
        <v>22</v>
      </c>
      <c r="D15" s="380" t="s">
        <v>25</v>
      </c>
      <c r="E15" s="385" t="s">
        <v>9</v>
      </c>
      <c r="F15" s="378">
        <v>27.98</v>
      </c>
      <c r="G15" s="366"/>
    </row>
    <row r="16" spans="1:7">
      <c r="A16" s="374">
        <v>10</v>
      </c>
      <c r="B16" s="546"/>
      <c r="C16" s="379" t="s">
        <v>26</v>
      </c>
      <c r="D16" s="380" t="s">
        <v>27</v>
      </c>
      <c r="E16" s="381" t="s">
        <v>4</v>
      </c>
      <c r="F16" s="378">
        <v>5.99</v>
      </c>
      <c r="G16" s="366"/>
    </row>
    <row r="17" spans="1:7">
      <c r="A17" s="374">
        <v>11</v>
      </c>
      <c r="B17" s="546"/>
      <c r="C17" s="379" t="s">
        <v>28</v>
      </c>
      <c r="D17" s="380" t="s">
        <v>27</v>
      </c>
      <c r="E17" s="381" t="s">
        <v>6</v>
      </c>
      <c r="F17" s="378">
        <v>6.59</v>
      </c>
      <c r="G17" s="366"/>
    </row>
    <row r="18" spans="1:7">
      <c r="A18" s="374">
        <v>12</v>
      </c>
      <c r="B18" s="546"/>
      <c r="C18" s="379" t="s">
        <v>29</v>
      </c>
      <c r="D18" s="380" t="s">
        <v>30</v>
      </c>
      <c r="E18" s="381" t="s">
        <v>31</v>
      </c>
      <c r="F18" s="386" t="s">
        <v>402</v>
      </c>
      <c r="G18" s="366"/>
    </row>
    <row r="19" spans="1:7">
      <c r="A19" s="374">
        <v>13</v>
      </c>
      <c r="B19" s="546"/>
      <c r="C19" s="379" t="s">
        <v>29</v>
      </c>
      <c r="D19" s="380" t="s">
        <v>32</v>
      </c>
      <c r="E19" s="381" t="s">
        <v>31</v>
      </c>
      <c r="F19" s="378">
        <v>13.98</v>
      </c>
      <c r="G19" s="366"/>
    </row>
    <row r="20" spans="1:7">
      <c r="A20" s="374">
        <v>14</v>
      </c>
      <c r="B20" s="546"/>
      <c r="C20" s="379" t="s">
        <v>29</v>
      </c>
      <c r="D20" s="380" t="s">
        <v>33</v>
      </c>
      <c r="E20" s="381" t="s">
        <v>31</v>
      </c>
      <c r="F20" s="378">
        <v>13.48</v>
      </c>
      <c r="G20" s="366"/>
    </row>
    <row r="21" spans="1:7">
      <c r="A21" s="374">
        <v>15</v>
      </c>
      <c r="B21" s="546"/>
      <c r="C21" s="379" t="s">
        <v>42</v>
      </c>
      <c r="D21" s="380" t="s">
        <v>43</v>
      </c>
      <c r="E21" s="381" t="s">
        <v>105</v>
      </c>
      <c r="F21" s="378">
        <v>4.59</v>
      </c>
      <c r="G21" s="366"/>
    </row>
    <row r="22" spans="1:7">
      <c r="A22" s="374">
        <v>16</v>
      </c>
      <c r="B22" s="546"/>
      <c r="C22" s="379" t="s">
        <v>44</v>
      </c>
      <c r="D22" s="380" t="s">
        <v>45</v>
      </c>
      <c r="E22" s="381" t="s">
        <v>94</v>
      </c>
      <c r="F22" s="378">
        <v>8.09</v>
      </c>
      <c r="G22" s="366"/>
    </row>
    <row r="23" spans="1:7">
      <c r="A23" s="374">
        <v>17</v>
      </c>
      <c r="B23" s="546"/>
      <c r="C23" s="379" t="s">
        <v>46</v>
      </c>
      <c r="D23" s="380" t="s">
        <v>21</v>
      </c>
      <c r="E23" s="381" t="s">
        <v>31</v>
      </c>
      <c r="F23" s="384" t="s">
        <v>403</v>
      </c>
      <c r="G23" s="366"/>
    </row>
    <row r="24" spans="1:7">
      <c r="A24" s="374">
        <v>18</v>
      </c>
      <c r="B24" s="546"/>
      <c r="C24" s="379" t="s">
        <v>47</v>
      </c>
      <c r="D24" s="380" t="s">
        <v>48</v>
      </c>
      <c r="E24" s="381" t="s">
        <v>49</v>
      </c>
      <c r="F24" s="387">
        <v>10.19</v>
      </c>
      <c r="G24" s="366"/>
    </row>
    <row r="25" spans="1:7">
      <c r="A25" s="374">
        <v>19</v>
      </c>
      <c r="B25" s="546"/>
      <c r="C25" s="379" t="s">
        <v>50</v>
      </c>
      <c r="D25" s="380" t="s">
        <v>51</v>
      </c>
      <c r="E25" s="381" t="s">
        <v>9</v>
      </c>
      <c r="F25" s="384">
        <v>18.88</v>
      </c>
      <c r="G25" s="366"/>
    </row>
    <row r="26" spans="1:7">
      <c r="A26" s="374">
        <v>20</v>
      </c>
      <c r="B26" s="546"/>
      <c r="C26" s="379" t="s">
        <v>52</v>
      </c>
      <c r="D26" s="380" t="s">
        <v>53</v>
      </c>
      <c r="E26" s="381" t="s">
        <v>49</v>
      </c>
      <c r="F26" s="386">
        <v>10.59</v>
      </c>
      <c r="G26" s="366"/>
    </row>
    <row r="27" spans="1:7">
      <c r="A27" s="374">
        <v>21</v>
      </c>
      <c r="B27" s="546"/>
      <c r="C27" s="379" t="s">
        <v>54</v>
      </c>
      <c r="D27" s="380" t="s">
        <v>55</v>
      </c>
      <c r="E27" s="381" t="s">
        <v>49</v>
      </c>
      <c r="F27" s="384" t="s">
        <v>402</v>
      </c>
      <c r="G27" s="366"/>
    </row>
    <row r="28" spans="1:7">
      <c r="A28" s="374">
        <v>22</v>
      </c>
      <c r="B28" s="546"/>
      <c r="C28" s="379" t="s">
        <v>52</v>
      </c>
      <c r="D28" s="380" t="s">
        <v>8</v>
      </c>
      <c r="E28" s="381" t="s">
        <v>49</v>
      </c>
      <c r="F28" s="378">
        <v>7.99</v>
      </c>
      <c r="G28" s="366"/>
    </row>
    <row r="29" spans="1:7">
      <c r="A29" s="374">
        <v>23</v>
      </c>
      <c r="B29" s="546"/>
      <c r="C29" s="379" t="s">
        <v>61</v>
      </c>
      <c r="D29" s="380" t="s">
        <v>62</v>
      </c>
      <c r="E29" s="381" t="s">
        <v>12</v>
      </c>
      <c r="F29" s="384">
        <v>4.79</v>
      </c>
      <c r="G29" s="366"/>
    </row>
    <row r="30" spans="1:7">
      <c r="A30" s="374">
        <v>24</v>
      </c>
      <c r="B30" s="546"/>
      <c r="C30" s="379" t="s">
        <v>61</v>
      </c>
      <c r="D30" s="380" t="s">
        <v>8</v>
      </c>
      <c r="E30" s="381" t="s">
        <v>12</v>
      </c>
      <c r="F30" s="386">
        <v>4.6900000000000004</v>
      </c>
      <c r="G30" s="366"/>
    </row>
    <row r="31" spans="1:7">
      <c r="A31" s="374">
        <v>25</v>
      </c>
      <c r="B31" s="546"/>
      <c r="C31" s="379" t="s">
        <v>66</v>
      </c>
      <c r="D31" s="380" t="s">
        <v>8</v>
      </c>
      <c r="E31" s="381" t="s">
        <v>31</v>
      </c>
      <c r="F31" s="378">
        <v>3.99</v>
      </c>
      <c r="G31" s="366"/>
    </row>
    <row r="32" spans="1:7">
      <c r="A32" s="374">
        <v>26</v>
      </c>
      <c r="B32" s="546"/>
      <c r="C32" s="379" t="s">
        <v>67</v>
      </c>
      <c r="D32" s="380" t="s">
        <v>68</v>
      </c>
      <c r="E32" s="381" t="s">
        <v>69</v>
      </c>
      <c r="F32" s="378">
        <v>4.59</v>
      </c>
      <c r="G32" s="366"/>
    </row>
    <row r="33" spans="1:7">
      <c r="A33" s="374">
        <v>27</v>
      </c>
      <c r="B33" s="546"/>
      <c r="C33" s="379" t="s">
        <v>70</v>
      </c>
      <c r="D33" s="380" t="s">
        <v>71</v>
      </c>
      <c r="E33" s="381" t="s">
        <v>105</v>
      </c>
      <c r="F33" s="387">
        <v>4.99</v>
      </c>
      <c r="G33" s="366"/>
    </row>
    <row r="34" spans="1:7">
      <c r="A34" s="374">
        <v>28</v>
      </c>
      <c r="B34" s="546"/>
      <c r="C34" s="379" t="s">
        <v>72</v>
      </c>
      <c r="D34" s="380" t="s">
        <v>73</v>
      </c>
      <c r="E34" s="381" t="s">
        <v>74</v>
      </c>
      <c r="F34" s="378">
        <v>5.69</v>
      </c>
      <c r="G34" s="366"/>
    </row>
    <row r="35" spans="1:7">
      <c r="A35" s="374">
        <v>29</v>
      </c>
      <c r="B35" s="546"/>
      <c r="C35" s="379" t="s">
        <v>72</v>
      </c>
      <c r="D35" s="380" t="s">
        <v>8</v>
      </c>
      <c r="E35" s="381" t="s">
        <v>74</v>
      </c>
      <c r="F35" s="378">
        <v>4.59</v>
      </c>
      <c r="G35" s="366"/>
    </row>
    <row r="36" spans="1:7">
      <c r="A36" s="374">
        <v>30</v>
      </c>
      <c r="B36" s="546"/>
      <c r="C36" s="379" t="s">
        <v>88</v>
      </c>
      <c r="D36" s="380" t="s">
        <v>8</v>
      </c>
      <c r="E36" s="381" t="s">
        <v>82</v>
      </c>
      <c r="F36" s="378">
        <v>1.99</v>
      </c>
      <c r="G36" s="366"/>
    </row>
    <row r="37" spans="1:7">
      <c r="A37" s="374">
        <v>31</v>
      </c>
      <c r="B37" s="546"/>
      <c r="C37" s="388" t="s">
        <v>89</v>
      </c>
      <c r="D37" s="389" t="s">
        <v>90</v>
      </c>
      <c r="E37" s="390" t="s">
        <v>91</v>
      </c>
      <c r="F37" s="378">
        <v>5.49</v>
      </c>
      <c r="G37" s="366"/>
    </row>
    <row r="38" spans="1:7" ht="15.75" thickBot="1">
      <c r="A38" s="374">
        <v>32</v>
      </c>
      <c r="B38" s="547"/>
      <c r="C38" s="391" t="s">
        <v>92</v>
      </c>
      <c r="D38" s="392" t="s">
        <v>93</v>
      </c>
      <c r="E38" s="393" t="s">
        <v>94</v>
      </c>
      <c r="F38" s="378">
        <v>6.19</v>
      </c>
      <c r="G38" s="366"/>
    </row>
    <row r="39" spans="1:7" ht="15.75" customHeight="1">
      <c r="A39" s="374">
        <v>33</v>
      </c>
      <c r="B39" s="559" t="s">
        <v>256</v>
      </c>
      <c r="C39" s="375" t="s">
        <v>10</v>
      </c>
      <c r="D39" s="376" t="s">
        <v>11</v>
      </c>
      <c r="E39" s="377" t="s">
        <v>12</v>
      </c>
      <c r="F39" s="378">
        <v>3.89</v>
      </c>
      <c r="G39" s="366"/>
    </row>
    <row r="40" spans="1:7">
      <c r="A40" s="374">
        <v>34</v>
      </c>
      <c r="B40" s="546"/>
      <c r="C40" s="379" t="s">
        <v>10</v>
      </c>
      <c r="D40" s="380" t="s">
        <v>8</v>
      </c>
      <c r="E40" s="381" t="s">
        <v>13</v>
      </c>
      <c r="F40" s="387">
        <v>3.89</v>
      </c>
      <c r="G40" s="366"/>
    </row>
    <row r="41" spans="1:7">
      <c r="A41" s="374">
        <v>35</v>
      </c>
      <c r="B41" s="546"/>
      <c r="C41" s="379" t="s">
        <v>14</v>
      </c>
      <c r="D41" s="380" t="s">
        <v>15</v>
      </c>
      <c r="E41" s="381" t="s">
        <v>103</v>
      </c>
      <c r="F41" s="387">
        <v>25.49</v>
      </c>
      <c r="G41" s="366"/>
    </row>
    <row r="42" spans="1:7">
      <c r="A42" s="374">
        <v>36</v>
      </c>
      <c r="B42" s="546"/>
      <c r="C42" s="379" t="s">
        <v>14</v>
      </c>
      <c r="D42" s="380" t="s">
        <v>104</v>
      </c>
      <c r="E42" s="381" t="s">
        <v>103</v>
      </c>
      <c r="F42" s="384" t="s">
        <v>402</v>
      </c>
      <c r="G42" s="366"/>
    </row>
    <row r="43" spans="1:7">
      <c r="A43" s="374">
        <v>37</v>
      </c>
      <c r="B43" s="546"/>
      <c r="C43" s="379" t="s">
        <v>34</v>
      </c>
      <c r="D43" s="380" t="s">
        <v>35</v>
      </c>
      <c r="E43" s="381" t="s">
        <v>36</v>
      </c>
      <c r="F43" s="378">
        <v>3.19</v>
      </c>
      <c r="G43" s="366"/>
    </row>
    <row r="44" spans="1:7">
      <c r="A44" s="374">
        <v>38</v>
      </c>
      <c r="B44" s="546"/>
      <c r="C44" s="379" t="s">
        <v>34</v>
      </c>
      <c r="D44" s="380" t="s">
        <v>37</v>
      </c>
      <c r="E44" s="381" t="s">
        <v>36</v>
      </c>
      <c r="F44" s="378">
        <v>6.09</v>
      </c>
      <c r="G44" s="366"/>
    </row>
    <row r="45" spans="1:7">
      <c r="A45" s="374">
        <v>39</v>
      </c>
      <c r="B45" s="546"/>
      <c r="C45" s="379" t="s">
        <v>38</v>
      </c>
      <c r="D45" s="380" t="s">
        <v>121</v>
      </c>
      <c r="E45" s="381" t="s">
        <v>39</v>
      </c>
      <c r="F45" s="378">
        <v>7.69</v>
      </c>
      <c r="G45" s="366"/>
    </row>
    <row r="46" spans="1:7">
      <c r="A46" s="374">
        <v>40</v>
      </c>
      <c r="B46" s="546"/>
      <c r="C46" s="379" t="s">
        <v>38</v>
      </c>
      <c r="D46" s="380" t="s">
        <v>16</v>
      </c>
      <c r="E46" s="381" t="s">
        <v>39</v>
      </c>
      <c r="F46" s="384">
        <v>3.16</v>
      </c>
      <c r="G46" s="366"/>
    </row>
    <row r="47" spans="1:7">
      <c r="A47" s="374">
        <v>41</v>
      </c>
      <c r="B47" s="546"/>
      <c r="C47" s="379" t="s">
        <v>40</v>
      </c>
      <c r="D47" s="380" t="s">
        <v>41</v>
      </c>
      <c r="E47" s="381" t="s">
        <v>39</v>
      </c>
      <c r="F47" s="394">
        <v>2.89</v>
      </c>
      <c r="G47" s="366"/>
    </row>
    <row r="48" spans="1:7">
      <c r="A48" s="374">
        <v>42</v>
      </c>
      <c r="B48" s="546"/>
      <c r="C48" s="379" t="s">
        <v>40</v>
      </c>
      <c r="D48" s="380" t="s">
        <v>16</v>
      </c>
      <c r="E48" s="381" t="s">
        <v>39</v>
      </c>
      <c r="F48" s="386">
        <v>2.19</v>
      </c>
      <c r="G48" s="366"/>
    </row>
    <row r="49" spans="1:7">
      <c r="A49" s="374">
        <v>43</v>
      </c>
      <c r="B49" s="546"/>
      <c r="C49" s="379" t="s">
        <v>58</v>
      </c>
      <c r="D49" s="380" t="s">
        <v>59</v>
      </c>
      <c r="E49" s="381" t="s">
        <v>60</v>
      </c>
      <c r="F49" s="394">
        <v>2.99</v>
      </c>
      <c r="G49" s="366"/>
    </row>
    <row r="50" spans="1:7">
      <c r="A50" s="374">
        <v>44</v>
      </c>
      <c r="B50" s="546"/>
      <c r="C50" s="379" t="s">
        <v>63</v>
      </c>
      <c r="D50" s="380" t="s">
        <v>64</v>
      </c>
      <c r="E50" s="381" t="s">
        <v>39</v>
      </c>
      <c r="F50" s="387">
        <v>6.49</v>
      </c>
      <c r="G50" s="366"/>
    </row>
    <row r="51" spans="1:7">
      <c r="A51" s="374">
        <v>45</v>
      </c>
      <c r="B51" s="546"/>
      <c r="C51" s="379" t="s">
        <v>63</v>
      </c>
      <c r="D51" s="380" t="s">
        <v>65</v>
      </c>
      <c r="E51" s="381" t="s">
        <v>39</v>
      </c>
      <c r="F51" s="383" t="s">
        <v>402</v>
      </c>
      <c r="G51" s="366"/>
    </row>
    <row r="52" spans="1:7">
      <c r="A52" s="374">
        <v>46</v>
      </c>
      <c r="B52" s="546"/>
      <c r="C52" s="379" t="s">
        <v>75</v>
      </c>
      <c r="D52" s="380" t="s">
        <v>76</v>
      </c>
      <c r="E52" s="381" t="s">
        <v>77</v>
      </c>
      <c r="F52" s="395" t="s">
        <v>402</v>
      </c>
      <c r="G52" s="366"/>
    </row>
    <row r="53" spans="1:7">
      <c r="A53" s="374">
        <v>47</v>
      </c>
      <c r="B53" s="546"/>
      <c r="C53" s="379" t="s">
        <v>78</v>
      </c>
      <c r="D53" s="380" t="s">
        <v>79</v>
      </c>
      <c r="E53" s="381" t="s">
        <v>80</v>
      </c>
      <c r="F53" s="395" t="s">
        <v>402</v>
      </c>
      <c r="G53" s="366"/>
    </row>
    <row r="54" spans="1:7">
      <c r="A54" s="374">
        <v>48</v>
      </c>
      <c r="B54" s="546"/>
      <c r="C54" s="379" t="s">
        <v>81</v>
      </c>
      <c r="D54" s="380" t="s">
        <v>41</v>
      </c>
      <c r="E54" s="381" t="s">
        <v>231</v>
      </c>
      <c r="F54" s="394">
        <v>12.99</v>
      </c>
      <c r="G54" s="366"/>
    </row>
    <row r="55" spans="1:7">
      <c r="A55" s="374">
        <v>49</v>
      </c>
      <c r="B55" s="546"/>
      <c r="C55" s="379" t="s">
        <v>81</v>
      </c>
      <c r="D55" s="380" t="s">
        <v>8</v>
      </c>
      <c r="E55" s="381" t="s">
        <v>231</v>
      </c>
      <c r="F55" s="394">
        <v>7.99</v>
      </c>
      <c r="G55" s="366"/>
    </row>
    <row r="56" spans="1:7">
      <c r="A56" s="374">
        <v>50</v>
      </c>
      <c r="B56" s="546"/>
      <c r="C56" s="379" t="s">
        <v>83</v>
      </c>
      <c r="D56" s="380" t="s">
        <v>84</v>
      </c>
      <c r="E56" s="381" t="s">
        <v>85</v>
      </c>
      <c r="F56" s="394">
        <v>17.989999999999998</v>
      </c>
      <c r="G56" s="366"/>
    </row>
    <row r="57" spans="1:7">
      <c r="A57" s="374">
        <v>51</v>
      </c>
      <c r="B57" s="546"/>
      <c r="C57" s="388" t="s">
        <v>83</v>
      </c>
      <c r="D57" s="389" t="s">
        <v>8</v>
      </c>
      <c r="E57" s="390" t="s">
        <v>85</v>
      </c>
      <c r="F57" s="394">
        <v>12.99</v>
      </c>
      <c r="G57" s="366"/>
    </row>
    <row r="58" spans="1:7" ht="15.75" thickBot="1">
      <c r="A58" s="374">
        <v>52</v>
      </c>
      <c r="B58" s="547"/>
      <c r="C58" s="391" t="s">
        <v>86</v>
      </c>
      <c r="D58" s="392" t="s">
        <v>87</v>
      </c>
      <c r="E58" s="393" t="s">
        <v>107</v>
      </c>
      <c r="F58" s="394">
        <v>3.69</v>
      </c>
      <c r="G58" s="366"/>
    </row>
    <row r="59" spans="1:7" ht="15.75" customHeight="1">
      <c r="A59" s="374">
        <v>53</v>
      </c>
      <c r="B59" s="545" t="s">
        <v>257</v>
      </c>
      <c r="C59" s="375" t="s">
        <v>95</v>
      </c>
      <c r="D59" s="376" t="s">
        <v>96</v>
      </c>
      <c r="E59" s="377" t="s">
        <v>97</v>
      </c>
      <c r="F59" s="394">
        <v>11.98</v>
      </c>
      <c r="G59" s="366"/>
    </row>
    <row r="60" spans="1:7">
      <c r="A60" s="374">
        <v>54</v>
      </c>
      <c r="B60" s="546"/>
      <c r="C60" s="379" t="s">
        <v>98</v>
      </c>
      <c r="D60" s="380" t="s">
        <v>99</v>
      </c>
      <c r="E60" s="381" t="s">
        <v>97</v>
      </c>
      <c r="F60" s="394">
        <v>36.99</v>
      </c>
      <c r="G60" s="366"/>
    </row>
    <row r="61" spans="1:7">
      <c r="A61" s="374">
        <v>55</v>
      </c>
      <c r="B61" s="546"/>
      <c r="C61" s="379" t="s">
        <v>100</v>
      </c>
      <c r="D61" s="380" t="s">
        <v>101</v>
      </c>
      <c r="E61" s="381" t="s">
        <v>102</v>
      </c>
      <c r="F61" s="395">
        <v>9.98</v>
      </c>
      <c r="G61" s="366"/>
    </row>
    <row r="62" spans="1:7" ht="15.75" thickBot="1">
      <c r="A62" s="374">
        <v>56</v>
      </c>
      <c r="B62" s="547"/>
      <c r="C62" s="379" t="s">
        <v>56</v>
      </c>
      <c r="D62" s="380" t="s">
        <v>57</v>
      </c>
      <c r="E62" s="381" t="s">
        <v>49</v>
      </c>
      <c r="F62" s="394">
        <v>12.97</v>
      </c>
      <c r="G62" s="366"/>
    </row>
    <row r="63" spans="1:7" ht="15.75" thickBot="1">
      <c r="A63" s="365"/>
      <c r="B63" s="370"/>
      <c r="C63" s="370"/>
      <c r="D63" s="370"/>
      <c r="E63" s="368"/>
      <c r="F63" s="368"/>
      <c r="G63" s="366"/>
    </row>
    <row r="64" spans="1:7">
      <c r="A64" s="365"/>
      <c r="B64" s="548" t="s">
        <v>149</v>
      </c>
      <c r="C64" s="549"/>
      <c r="D64" s="549"/>
      <c r="E64" s="549"/>
      <c r="F64" s="549"/>
      <c r="G64" s="550"/>
    </row>
    <row r="65" spans="1:7">
      <c r="A65" s="365"/>
      <c r="B65" s="551" t="s">
        <v>162</v>
      </c>
      <c r="C65" s="552"/>
      <c r="D65" s="552"/>
      <c r="E65" s="552"/>
      <c r="F65" s="552"/>
      <c r="G65" s="552"/>
    </row>
    <row r="66" spans="1:7" ht="15.75" thickBot="1">
      <c r="A66" s="365"/>
      <c r="B66" s="553" t="s">
        <v>400</v>
      </c>
      <c r="C66" s="554"/>
      <c r="D66" s="554"/>
      <c r="E66" s="554"/>
      <c r="F66" s="554"/>
      <c r="G66" s="555"/>
    </row>
  </sheetData>
  <sheetProtection password="ECE5" sheet="1" objects="1" scenarios="1"/>
  <mergeCells count="9">
    <mergeCell ref="B59:B62"/>
    <mergeCell ref="B64:G64"/>
    <mergeCell ref="B65:G65"/>
    <mergeCell ref="B66:G66"/>
    <mergeCell ref="B1:F1"/>
    <mergeCell ref="B2:F2"/>
    <mergeCell ref="B4:F4"/>
    <mergeCell ref="B7:B38"/>
    <mergeCell ref="B39:B58"/>
  </mergeCells>
  <phoneticPr fontId="2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B1" workbookViewId="0">
      <selection activeCell="F63" sqref="F63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9.140625" style="41"/>
    <col min="8" max="8" width="9.140625" style="41" customWidth="1"/>
    <col min="9" max="9" width="9.140625" style="41"/>
    <col min="10" max="11" width="10.42578125" style="41" customWidth="1"/>
    <col min="12" max="15" width="10.42578125" style="66" customWidth="1"/>
    <col min="16" max="16" width="10.7109375" bestFit="1" customWidth="1"/>
    <col min="17" max="17" width="12.7109375" bestFit="1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  <c r="H1" s="40"/>
      <c r="I1" s="40"/>
      <c r="J1" s="40"/>
      <c r="K1" s="40"/>
      <c r="L1" s="153"/>
      <c r="M1" s="153"/>
      <c r="N1" s="153"/>
      <c r="O1" s="153"/>
    </row>
    <row r="2" spans="1:17">
      <c r="A2" s="507" t="s">
        <v>139</v>
      </c>
      <c r="B2" s="507"/>
      <c r="C2" s="507"/>
      <c r="D2" s="507"/>
      <c r="E2" s="507"/>
      <c r="F2" s="507"/>
      <c r="G2" s="507"/>
      <c r="H2" s="40"/>
      <c r="I2" s="40"/>
      <c r="J2" s="40"/>
      <c r="K2" s="40"/>
      <c r="L2" s="153"/>
      <c r="M2" s="153"/>
      <c r="N2" s="153"/>
      <c r="O2" s="153"/>
    </row>
    <row r="3" spans="1:17">
      <c r="A3" s="508" t="s">
        <v>140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67" t="s">
        <v>143</v>
      </c>
      <c r="G5" s="560" t="s">
        <v>174</v>
      </c>
      <c r="H5" s="560" t="s">
        <v>173</v>
      </c>
      <c r="I5" s="562" t="s">
        <v>172</v>
      </c>
      <c r="J5" s="562" t="s">
        <v>232</v>
      </c>
      <c r="K5" s="562" t="s">
        <v>236</v>
      </c>
      <c r="L5" s="562" t="s">
        <v>244</v>
      </c>
      <c r="M5" s="562" t="s">
        <v>260</v>
      </c>
      <c r="N5" s="562" t="s">
        <v>276</v>
      </c>
      <c r="O5" s="562" t="s">
        <v>405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58" t="s">
        <v>138</v>
      </c>
      <c r="F6" s="568"/>
      <c r="G6" s="561"/>
      <c r="H6" s="561"/>
      <c r="I6" s="563"/>
      <c r="J6" s="563"/>
      <c r="K6" s="563"/>
      <c r="L6" s="563"/>
      <c r="M6" s="563"/>
      <c r="N6" s="563"/>
      <c r="O6" s="563"/>
      <c r="P6" s="59" t="s">
        <v>152</v>
      </c>
      <c r="Q6" s="37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60" t="s">
        <v>4</v>
      </c>
      <c r="F7" s="43">
        <v>5.99</v>
      </c>
      <c r="G7" s="42">
        <v>5.99</v>
      </c>
      <c r="H7" s="42">
        <v>5.99</v>
      </c>
      <c r="I7" s="86">
        <v>6.39</v>
      </c>
      <c r="J7" s="74">
        <v>6.39</v>
      </c>
      <c r="K7" s="136">
        <v>6.89</v>
      </c>
      <c r="L7" s="161">
        <v>6.89</v>
      </c>
      <c r="M7" s="191">
        <v>7.99</v>
      </c>
      <c r="N7" s="319">
        <v>7.99</v>
      </c>
      <c r="O7" s="396">
        <v>8.99</v>
      </c>
      <c r="P7" s="67">
        <f>O7*100/N7-100</f>
        <v>12.515644555694621</v>
      </c>
      <c r="Q7" s="38">
        <f>O7*100/F7-100</f>
        <v>50.083472454090156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60" t="s">
        <v>6</v>
      </c>
      <c r="F8" s="43">
        <v>5.99</v>
      </c>
      <c r="G8" s="42">
        <v>5.99</v>
      </c>
      <c r="H8" s="42">
        <v>5.99</v>
      </c>
      <c r="I8" s="86">
        <v>7.99</v>
      </c>
      <c r="J8" s="121">
        <v>7.99</v>
      </c>
      <c r="K8" s="142">
        <v>7.99</v>
      </c>
      <c r="L8" s="160">
        <v>6.99</v>
      </c>
      <c r="M8" s="192">
        <v>7.99</v>
      </c>
      <c r="N8" s="314">
        <v>7.99</v>
      </c>
      <c r="O8" s="168">
        <v>7.99</v>
      </c>
      <c r="P8" s="67">
        <f t="shared" ref="P8:P63" si="0">O8*100/N8-100</f>
        <v>0</v>
      </c>
      <c r="Q8" s="38">
        <f t="shared" ref="Q8:Q63" si="1">O8*100/F8-100</f>
        <v>33.388981636060095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60" t="s">
        <v>9</v>
      </c>
      <c r="F9" s="43">
        <v>18.489999999999998</v>
      </c>
      <c r="G9" s="42">
        <v>18.489999999999998</v>
      </c>
      <c r="H9" s="42">
        <v>18.489999999999998</v>
      </c>
      <c r="I9" s="88">
        <v>18.989999999999998</v>
      </c>
      <c r="J9" s="75">
        <v>16.850000000000001</v>
      </c>
      <c r="K9" s="137">
        <v>17.59</v>
      </c>
      <c r="L9" s="75">
        <v>16.98</v>
      </c>
      <c r="M9" s="192">
        <v>17.899999999999999</v>
      </c>
      <c r="N9" s="324">
        <v>17.59</v>
      </c>
      <c r="O9" s="402">
        <v>17.98</v>
      </c>
      <c r="P9" s="67">
        <f t="shared" si="0"/>
        <v>2.2171688459351913</v>
      </c>
      <c r="Q9" s="38">
        <f t="shared" si="1"/>
        <v>-2.7582477014602347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60" t="s">
        <v>9</v>
      </c>
      <c r="F10" s="43">
        <v>19.98</v>
      </c>
      <c r="G10" s="42">
        <v>17.98</v>
      </c>
      <c r="H10" s="42">
        <v>17.98</v>
      </c>
      <c r="I10" s="88">
        <v>19.98</v>
      </c>
      <c r="J10" s="127">
        <v>19.98</v>
      </c>
      <c r="K10" s="137">
        <v>19.8</v>
      </c>
      <c r="L10" s="127">
        <v>19.98</v>
      </c>
      <c r="M10" s="192">
        <v>21.9</v>
      </c>
      <c r="N10" s="314">
        <v>19.98</v>
      </c>
      <c r="O10" s="402">
        <v>21.98</v>
      </c>
      <c r="P10" s="67">
        <f t="shared" si="0"/>
        <v>10.010010010010006</v>
      </c>
      <c r="Q10" s="38">
        <f t="shared" si="1"/>
        <v>10.010010010010006</v>
      </c>
    </row>
    <row r="11" spans="1:17" ht="16.5" thickBot="1">
      <c r="A11">
        <v>5</v>
      </c>
      <c r="B11" s="430"/>
      <c r="C11" s="13" t="s">
        <v>17</v>
      </c>
      <c r="D11" s="14" t="s">
        <v>19</v>
      </c>
      <c r="E11" s="60" t="s">
        <v>9</v>
      </c>
      <c r="F11" s="46"/>
      <c r="G11" s="44"/>
      <c r="H11" s="44"/>
      <c r="I11" s="87"/>
      <c r="J11" s="76"/>
      <c r="K11" s="138"/>
      <c r="L11" s="158"/>
      <c r="M11" s="168"/>
      <c r="N11" s="304"/>
      <c r="O11" s="403"/>
      <c r="P11" s="67"/>
      <c r="Q11" s="38"/>
    </row>
    <row r="12" spans="1:17" ht="15.75" thickBot="1">
      <c r="A12">
        <v>6</v>
      </c>
      <c r="B12" s="430"/>
      <c r="C12" s="13" t="s">
        <v>20</v>
      </c>
      <c r="D12" s="14" t="s">
        <v>21</v>
      </c>
      <c r="E12" s="60" t="s">
        <v>9</v>
      </c>
      <c r="F12" s="46">
        <v>15.98</v>
      </c>
      <c r="G12" s="45">
        <v>19.95</v>
      </c>
      <c r="H12" s="45">
        <v>19.95</v>
      </c>
      <c r="I12" s="87">
        <v>21.79</v>
      </c>
      <c r="J12" s="77">
        <v>23.98</v>
      </c>
      <c r="K12" s="138">
        <v>23.98</v>
      </c>
      <c r="L12" s="127">
        <v>23.98</v>
      </c>
      <c r="M12" s="168">
        <v>24.9</v>
      </c>
      <c r="N12" s="168">
        <v>24.9</v>
      </c>
      <c r="O12" s="168">
        <v>24.9</v>
      </c>
      <c r="P12" s="67">
        <f t="shared" si="0"/>
        <v>0</v>
      </c>
      <c r="Q12" s="38">
        <f t="shared" si="1"/>
        <v>55.81977471839798</v>
      </c>
    </row>
    <row r="13" spans="1:17" ht="16.5" thickBot="1">
      <c r="A13">
        <v>7</v>
      </c>
      <c r="B13" s="430"/>
      <c r="C13" s="13" t="s">
        <v>22</v>
      </c>
      <c r="D13" s="14" t="s">
        <v>23</v>
      </c>
      <c r="E13" s="60" t="s">
        <v>9</v>
      </c>
      <c r="F13" s="43">
        <v>26.89</v>
      </c>
      <c r="G13" s="42">
        <v>26.89</v>
      </c>
      <c r="H13" s="42">
        <v>26.89</v>
      </c>
      <c r="I13" s="87">
        <v>27.98</v>
      </c>
      <c r="J13" s="87">
        <v>25.9</v>
      </c>
      <c r="K13" s="137">
        <v>25.9</v>
      </c>
      <c r="L13" s="75">
        <v>25.9</v>
      </c>
      <c r="M13" s="208">
        <v>28.9</v>
      </c>
      <c r="N13" s="324">
        <v>28.9</v>
      </c>
      <c r="O13" s="402">
        <v>28.9</v>
      </c>
      <c r="P13" s="67">
        <f t="shared" si="0"/>
        <v>0</v>
      </c>
      <c r="Q13" s="38">
        <f t="shared" si="1"/>
        <v>7.4748977314987002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60" t="s">
        <v>9</v>
      </c>
      <c r="F14" s="43">
        <v>22.98</v>
      </c>
      <c r="G14" s="42">
        <v>26.45</v>
      </c>
      <c r="H14" s="42">
        <v>26.45</v>
      </c>
      <c r="I14" s="88">
        <v>26.45</v>
      </c>
      <c r="J14" s="75">
        <v>24.9</v>
      </c>
      <c r="K14" s="137">
        <v>24.9</v>
      </c>
      <c r="L14" s="75">
        <v>24.9</v>
      </c>
      <c r="M14" s="208">
        <v>27.9</v>
      </c>
      <c r="N14" s="324">
        <v>27.9</v>
      </c>
      <c r="O14" s="402">
        <v>27.9</v>
      </c>
      <c r="P14" s="67">
        <f t="shared" si="0"/>
        <v>0</v>
      </c>
      <c r="Q14" s="38">
        <f t="shared" si="1"/>
        <v>21.409921671018282</v>
      </c>
    </row>
    <row r="15" spans="1:17" ht="16.5" thickBot="1">
      <c r="A15">
        <v>9</v>
      </c>
      <c r="B15" s="430"/>
      <c r="C15" s="13" t="s">
        <v>22</v>
      </c>
      <c r="D15" s="14" t="s">
        <v>25</v>
      </c>
      <c r="E15" s="60" t="s">
        <v>9</v>
      </c>
      <c r="F15" s="43">
        <v>29.89</v>
      </c>
      <c r="G15" s="43">
        <v>29.89</v>
      </c>
      <c r="H15" s="43">
        <v>29.89</v>
      </c>
      <c r="I15" s="88">
        <v>34.9</v>
      </c>
      <c r="J15" s="127">
        <v>34.9</v>
      </c>
      <c r="K15" s="144">
        <v>34.9</v>
      </c>
      <c r="L15" s="127">
        <v>29.98</v>
      </c>
      <c r="M15" s="192">
        <v>29.9</v>
      </c>
      <c r="N15" s="314">
        <v>29.9</v>
      </c>
      <c r="O15" s="402">
        <v>29.9</v>
      </c>
      <c r="P15" s="67">
        <f t="shared" si="0"/>
        <v>0</v>
      </c>
      <c r="Q15" s="38">
        <f t="shared" si="1"/>
        <v>3.3456005352960005E-2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60" t="s">
        <v>4</v>
      </c>
      <c r="F16" s="43">
        <v>5.99</v>
      </c>
      <c r="G16" s="42">
        <v>5.99</v>
      </c>
      <c r="H16" s="42">
        <v>5.99</v>
      </c>
      <c r="I16" s="87">
        <v>5.49</v>
      </c>
      <c r="J16" s="75">
        <v>5.49</v>
      </c>
      <c r="K16" s="137">
        <v>5.98</v>
      </c>
      <c r="L16" s="75">
        <v>5.98</v>
      </c>
      <c r="M16" s="192">
        <v>6.49</v>
      </c>
      <c r="N16" s="303">
        <v>6.98</v>
      </c>
      <c r="O16" s="402">
        <v>6.98</v>
      </c>
      <c r="P16" s="67">
        <f t="shared" si="0"/>
        <v>0</v>
      </c>
      <c r="Q16" s="38">
        <f t="shared" si="1"/>
        <v>16.527545909849749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60" t="s">
        <v>6</v>
      </c>
      <c r="F17" s="43">
        <v>5.49</v>
      </c>
      <c r="G17" s="42">
        <v>5.49</v>
      </c>
      <c r="H17" s="42">
        <v>5.49</v>
      </c>
      <c r="I17" s="87">
        <v>5.49</v>
      </c>
      <c r="J17" s="75">
        <v>5.98</v>
      </c>
      <c r="K17" s="137">
        <v>5.98</v>
      </c>
      <c r="L17" s="75">
        <v>5.98</v>
      </c>
      <c r="M17" s="192">
        <v>6.49</v>
      </c>
      <c r="N17" s="303">
        <v>6.89</v>
      </c>
      <c r="O17" s="402">
        <v>6.98</v>
      </c>
      <c r="P17" s="67">
        <f t="shared" si="0"/>
        <v>1.3062409288824455</v>
      </c>
      <c r="Q17" s="38">
        <f t="shared" si="1"/>
        <v>27.140255009107463</v>
      </c>
    </row>
    <row r="18" spans="1:17" ht="16.5" thickBot="1">
      <c r="A18">
        <v>12</v>
      </c>
      <c r="B18" s="430"/>
      <c r="C18" s="13" t="s">
        <v>29</v>
      </c>
      <c r="D18" s="14" t="s">
        <v>30</v>
      </c>
      <c r="E18" s="60" t="s">
        <v>31</v>
      </c>
      <c r="F18" s="46">
        <v>9.98</v>
      </c>
      <c r="G18" s="45">
        <v>14.98</v>
      </c>
      <c r="H18" s="45">
        <v>14.98</v>
      </c>
      <c r="I18" s="87">
        <v>19.98</v>
      </c>
      <c r="J18" s="87">
        <v>19.98</v>
      </c>
      <c r="K18" s="138">
        <v>19.98</v>
      </c>
      <c r="L18" s="75">
        <v>19.98</v>
      </c>
      <c r="M18" s="168">
        <v>18.899999999999999</v>
      </c>
      <c r="N18" s="303">
        <v>18.98</v>
      </c>
      <c r="O18" s="168">
        <v>18.98</v>
      </c>
      <c r="P18" s="67">
        <f t="shared" si="0"/>
        <v>0</v>
      </c>
      <c r="Q18" s="38">
        <f t="shared" si="1"/>
        <v>90.180360721442867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60" t="s">
        <v>31</v>
      </c>
      <c r="F19" s="43">
        <v>13.49</v>
      </c>
      <c r="G19" s="42">
        <v>14.98</v>
      </c>
      <c r="H19" s="42">
        <v>14.98</v>
      </c>
      <c r="I19" s="87">
        <v>17.89</v>
      </c>
      <c r="J19" s="75">
        <v>17.489999999999998</v>
      </c>
      <c r="K19" s="142">
        <v>15.98</v>
      </c>
      <c r="L19" s="160">
        <v>15.98</v>
      </c>
      <c r="M19" s="192">
        <v>17.489999999999998</v>
      </c>
      <c r="N19" s="303">
        <v>17.489999999999998</v>
      </c>
      <c r="O19" s="402">
        <v>16.98</v>
      </c>
      <c r="P19" s="67">
        <f t="shared" si="0"/>
        <v>-2.9159519725557317</v>
      </c>
      <c r="Q19" s="38">
        <f t="shared" si="1"/>
        <v>25.871015567086729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60" t="s">
        <v>31</v>
      </c>
      <c r="F20" s="43">
        <v>15.49</v>
      </c>
      <c r="G20" s="42">
        <v>16.489999999999998</v>
      </c>
      <c r="H20" s="42">
        <v>16.489999999999998</v>
      </c>
      <c r="I20" s="87">
        <v>17.98</v>
      </c>
      <c r="J20" s="127">
        <v>18.98</v>
      </c>
      <c r="K20" s="137">
        <v>18.98</v>
      </c>
      <c r="L20" s="127">
        <v>18.98</v>
      </c>
      <c r="M20" s="192">
        <v>17.89</v>
      </c>
      <c r="N20" s="303">
        <v>14.98</v>
      </c>
      <c r="O20" s="402">
        <v>17.89</v>
      </c>
      <c r="P20" s="67">
        <f t="shared" si="0"/>
        <v>19.42590120160213</v>
      </c>
      <c r="Q20" s="38">
        <f t="shared" si="1"/>
        <v>15.493867010974824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60" t="s">
        <v>105</v>
      </c>
      <c r="F21" s="43">
        <v>2.79</v>
      </c>
      <c r="G21" s="42">
        <v>3.39</v>
      </c>
      <c r="H21" s="42">
        <v>3.39</v>
      </c>
      <c r="I21" s="88">
        <v>3.39</v>
      </c>
      <c r="J21" s="75">
        <v>3.39</v>
      </c>
      <c r="K21" s="137">
        <v>3.39</v>
      </c>
      <c r="L21" s="75">
        <v>3.39</v>
      </c>
      <c r="M21" s="75">
        <v>3.39</v>
      </c>
      <c r="N21" s="324">
        <v>5.59</v>
      </c>
      <c r="O21" s="402">
        <v>3.99</v>
      </c>
      <c r="P21" s="67">
        <f t="shared" si="0"/>
        <v>-28.62254025044723</v>
      </c>
      <c r="Q21" s="38">
        <f t="shared" si="1"/>
        <v>43.010752688172033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60" t="s">
        <v>106</v>
      </c>
      <c r="F22" s="43">
        <v>3.95</v>
      </c>
      <c r="G22" s="42">
        <v>4.99</v>
      </c>
      <c r="H22" s="42">
        <v>4.99</v>
      </c>
      <c r="I22" s="87">
        <v>4.99</v>
      </c>
      <c r="J22" s="121">
        <v>3.98</v>
      </c>
      <c r="K22" s="142">
        <v>4.9000000000000004</v>
      </c>
      <c r="L22" s="75">
        <v>4.99</v>
      </c>
      <c r="M22" s="192">
        <v>5.98</v>
      </c>
      <c r="N22" s="303">
        <v>6.39</v>
      </c>
      <c r="O22" s="402">
        <v>6.39</v>
      </c>
      <c r="P22" s="67">
        <f t="shared" si="0"/>
        <v>0</v>
      </c>
      <c r="Q22" s="38">
        <f t="shared" si="1"/>
        <v>61.772151898734165</v>
      </c>
    </row>
    <row r="23" spans="1:17" ht="16.5" thickBot="1">
      <c r="A23">
        <v>17</v>
      </c>
      <c r="B23" s="430"/>
      <c r="C23" s="13" t="s">
        <v>46</v>
      </c>
      <c r="D23" s="14" t="s">
        <v>21</v>
      </c>
      <c r="E23" s="60" t="s">
        <v>31</v>
      </c>
      <c r="F23" s="43">
        <v>4.9800000000000004</v>
      </c>
      <c r="G23" s="42">
        <v>4.9800000000000004</v>
      </c>
      <c r="H23" s="42">
        <v>4.9800000000000004</v>
      </c>
      <c r="I23" s="87">
        <v>4.9800000000000004</v>
      </c>
      <c r="J23" s="121">
        <v>4.29</v>
      </c>
      <c r="K23" s="146">
        <v>4.29</v>
      </c>
      <c r="L23" s="127">
        <v>9.49</v>
      </c>
      <c r="M23" s="192">
        <v>4.9800000000000004</v>
      </c>
      <c r="N23" s="324">
        <v>9.49</v>
      </c>
      <c r="O23" s="402">
        <v>7.99</v>
      </c>
      <c r="P23" s="67">
        <f t="shared" si="0"/>
        <v>-15.806111696522663</v>
      </c>
      <c r="Q23" s="38">
        <f t="shared" si="1"/>
        <v>60.441767068273066</v>
      </c>
    </row>
    <row r="24" spans="1:17" ht="16.5" thickBot="1">
      <c r="A24">
        <v>18</v>
      </c>
      <c r="B24" s="430"/>
      <c r="C24" s="13" t="s">
        <v>47</v>
      </c>
      <c r="D24" s="14" t="s">
        <v>48</v>
      </c>
      <c r="E24" s="60" t="s">
        <v>49</v>
      </c>
      <c r="F24" s="46">
        <v>4.6900000000000004</v>
      </c>
      <c r="G24" s="44">
        <v>5.98</v>
      </c>
      <c r="H24" s="44">
        <v>5.98</v>
      </c>
      <c r="I24" s="88">
        <v>6.99</v>
      </c>
      <c r="J24" s="128">
        <v>7.79</v>
      </c>
      <c r="K24" s="143">
        <v>4.49</v>
      </c>
      <c r="L24" s="75">
        <v>6.99</v>
      </c>
      <c r="M24" s="168">
        <v>9.98</v>
      </c>
      <c r="N24" s="303">
        <v>9.98</v>
      </c>
      <c r="O24" s="403">
        <v>9.98</v>
      </c>
      <c r="P24" s="67">
        <f t="shared" si="0"/>
        <v>0</v>
      </c>
      <c r="Q24" s="38">
        <f t="shared" si="1"/>
        <v>112.79317697228143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60" t="s">
        <v>9</v>
      </c>
      <c r="F25" s="43">
        <v>16.899999999999999</v>
      </c>
      <c r="G25" s="42">
        <v>16.899999999999999</v>
      </c>
      <c r="H25" s="42">
        <v>16.899999999999999</v>
      </c>
      <c r="I25" s="87">
        <v>19.98</v>
      </c>
      <c r="J25" s="127">
        <v>21.9</v>
      </c>
      <c r="K25" s="144">
        <v>22.9</v>
      </c>
      <c r="L25" s="75">
        <v>22.9</v>
      </c>
      <c r="M25" s="75">
        <v>22.9</v>
      </c>
      <c r="N25" s="324">
        <v>22.98</v>
      </c>
      <c r="O25" s="402">
        <v>22.98</v>
      </c>
      <c r="P25" s="67">
        <f t="shared" si="0"/>
        <v>0</v>
      </c>
      <c r="Q25" s="38">
        <f t="shared" si="1"/>
        <v>35.976331360946745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60" t="s">
        <v>49</v>
      </c>
      <c r="F26" s="43">
        <v>7.49</v>
      </c>
      <c r="G26" s="45">
        <v>7.79</v>
      </c>
      <c r="H26" s="45">
        <v>7.79</v>
      </c>
      <c r="I26" s="87">
        <v>8.98</v>
      </c>
      <c r="J26" s="77">
        <v>9.49</v>
      </c>
      <c r="K26" s="138">
        <v>10.49</v>
      </c>
      <c r="L26" s="75">
        <v>11.59</v>
      </c>
      <c r="M26" s="208">
        <v>11.98</v>
      </c>
      <c r="N26" s="303">
        <v>11.39</v>
      </c>
      <c r="O26" s="168">
        <v>8.49</v>
      </c>
      <c r="P26" s="67">
        <f t="shared" si="0"/>
        <v>-25.460930640913091</v>
      </c>
      <c r="Q26" s="38">
        <f t="shared" si="1"/>
        <v>13.351134846461946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60" t="s">
        <v>49</v>
      </c>
      <c r="F27" s="46"/>
      <c r="G27" s="42"/>
      <c r="H27" s="42"/>
      <c r="I27" s="87"/>
      <c r="J27" s="75"/>
      <c r="K27" s="137"/>
      <c r="L27" s="75"/>
      <c r="M27" s="192"/>
      <c r="N27" s="303"/>
      <c r="O27" s="402"/>
      <c r="P27" s="67"/>
      <c r="Q27" s="38"/>
    </row>
    <row r="28" spans="1:17" ht="16.5" thickBot="1">
      <c r="A28">
        <v>22</v>
      </c>
      <c r="B28" s="430"/>
      <c r="C28" s="13" t="s">
        <v>52</v>
      </c>
      <c r="D28" s="14" t="s">
        <v>8</v>
      </c>
      <c r="E28" s="60" t="s">
        <v>49</v>
      </c>
      <c r="F28" s="43">
        <v>6.98</v>
      </c>
      <c r="G28" s="42">
        <v>7.29</v>
      </c>
      <c r="H28" s="42">
        <v>7.29</v>
      </c>
      <c r="I28" s="88">
        <v>8.49</v>
      </c>
      <c r="J28" s="75">
        <v>8.7899999999999991</v>
      </c>
      <c r="K28" s="137">
        <v>9.98</v>
      </c>
      <c r="L28" s="127">
        <v>9.98</v>
      </c>
      <c r="M28" s="192">
        <v>8.98</v>
      </c>
      <c r="N28" s="324">
        <v>9.98</v>
      </c>
      <c r="O28" s="402">
        <v>7.99</v>
      </c>
      <c r="P28" s="67">
        <f t="shared" si="0"/>
        <v>-19.939879759519044</v>
      </c>
      <c r="Q28" s="38">
        <f t="shared" si="1"/>
        <v>14.469914040114602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60" t="s">
        <v>12</v>
      </c>
      <c r="F29" s="43">
        <v>3.89</v>
      </c>
      <c r="G29" s="42">
        <v>3.79</v>
      </c>
      <c r="H29" s="42">
        <v>3.79</v>
      </c>
      <c r="I29" s="87">
        <v>4.79</v>
      </c>
      <c r="J29" s="75">
        <v>4.8899999999999997</v>
      </c>
      <c r="K29" s="137">
        <v>4.8899999999999997</v>
      </c>
      <c r="L29" s="75">
        <v>5.98</v>
      </c>
      <c r="M29" s="192">
        <v>5.49</v>
      </c>
      <c r="N29" s="303">
        <v>5.59</v>
      </c>
      <c r="O29" s="402">
        <v>5.49</v>
      </c>
      <c r="P29" s="67">
        <f t="shared" si="0"/>
        <v>-1.7889087656529483</v>
      </c>
      <c r="Q29" s="38">
        <f t="shared" si="1"/>
        <v>41.131105398457578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60" t="s">
        <v>12</v>
      </c>
      <c r="F30" s="43">
        <v>2.99</v>
      </c>
      <c r="G30" s="45">
        <v>3.49</v>
      </c>
      <c r="H30" s="45">
        <v>3.49</v>
      </c>
      <c r="I30" s="88">
        <v>4.6900000000000004</v>
      </c>
      <c r="J30" s="75">
        <v>4.6900000000000004</v>
      </c>
      <c r="K30" s="75">
        <v>4.6900000000000004</v>
      </c>
      <c r="L30" s="75">
        <v>5.89</v>
      </c>
      <c r="M30" s="168">
        <v>5.4</v>
      </c>
      <c r="N30" s="324">
        <v>5.49</v>
      </c>
      <c r="O30" s="168">
        <v>5.49</v>
      </c>
      <c r="P30" s="67">
        <f t="shared" si="0"/>
        <v>0</v>
      </c>
      <c r="Q30" s="38">
        <f t="shared" si="1"/>
        <v>83.61204013377926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60" t="s">
        <v>31</v>
      </c>
      <c r="F31" s="43">
        <v>3.29</v>
      </c>
      <c r="G31" s="42">
        <v>3.59</v>
      </c>
      <c r="H31" s="42">
        <v>3.59</v>
      </c>
      <c r="I31" s="88">
        <v>6.59</v>
      </c>
      <c r="J31" s="127">
        <v>3.89</v>
      </c>
      <c r="K31" s="137">
        <v>3.89</v>
      </c>
      <c r="L31" s="75">
        <v>3.89</v>
      </c>
      <c r="M31" s="208">
        <v>4.49</v>
      </c>
      <c r="N31" s="324">
        <v>4.49</v>
      </c>
      <c r="O31" s="402">
        <v>3.89</v>
      </c>
      <c r="P31" s="67">
        <f t="shared" si="0"/>
        <v>-13.363028953229403</v>
      </c>
      <c r="Q31" s="38">
        <f t="shared" si="1"/>
        <v>18.237082066869306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60" t="s">
        <v>69</v>
      </c>
      <c r="F32" s="43">
        <v>3.59</v>
      </c>
      <c r="G32" s="43">
        <v>3.59</v>
      </c>
      <c r="H32" s="43">
        <v>3.59</v>
      </c>
      <c r="I32" s="88">
        <v>6.59</v>
      </c>
      <c r="J32" s="75">
        <v>6.59</v>
      </c>
      <c r="K32" s="137">
        <v>3.89</v>
      </c>
      <c r="L32" s="75">
        <v>3.89</v>
      </c>
      <c r="M32" s="208">
        <v>4.49</v>
      </c>
      <c r="N32" s="303">
        <v>3.39</v>
      </c>
      <c r="O32" s="402">
        <v>3.89</v>
      </c>
      <c r="P32" s="67">
        <f t="shared" si="0"/>
        <v>14.749262536873147</v>
      </c>
      <c r="Q32" s="38">
        <f t="shared" si="1"/>
        <v>8.3565459610027943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60" t="s">
        <v>105</v>
      </c>
      <c r="F33" s="46">
        <v>2.79</v>
      </c>
      <c r="G33" s="44">
        <v>2.79</v>
      </c>
      <c r="H33" s="44">
        <v>2.79</v>
      </c>
      <c r="I33" s="87">
        <v>2.99</v>
      </c>
      <c r="J33" s="76">
        <v>2.99</v>
      </c>
      <c r="K33" s="143">
        <v>2.99</v>
      </c>
      <c r="L33" s="158">
        <v>3.39</v>
      </c>
      <c r="M33" s="168">
        <v>4.49</v>
      </c>
      <c r="N33" s="314">
        <v>4.8899999999999997</v>
      </c>
      <c r="O33" s="403">
        <v>4.49</v>
      </c>
      <c r="P33" s="67">
        <f t="shared" si="0"/>
        <v>-8.1799591002044991</v>
      </c>
      <c r="Q33" s="38">
        <f t="shared" si="1"/>
        <v>60.931899641577047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60" t="s">
        <v>74</v>
      </c>
      <c r="F34" s="46">
        <v>8.98</v>
      </c>
      <c r="G34" s="42">
        <v>8.98</v>
      </c>
      <c r="H34" s="42">
        <v>8.98</v>
      </c>
      <c r="I34" s="87">
        <v>10.89</v>
      </c>
      <c r="J34" s="75">
        <v>9.98</v>
      </c>
      <c r="K34" s="137">
        <v>9.98</v>
      </c>
      <c r="L34" s="75">
        <v>9.98</v>
      </c>
      <c r="M34" s="192">
        <v>7.69</v>
      </c>
      <c r="N34" s="303">
        <v>7.29</v>
      </c>
      <c r="O34" s="402">
        <v>6.59</v>
      </c>
      <c r="P34" s="67">
        <f t="shared" si="0"/>
        <v>-9.6021947873799718</v>
      </c>
      <c r="Q34" s="38">
        <f t="shared" si="1"/>
        <v>-26.614699331848556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60" t="s">
        <v>74</v>
      </c>
      <c r="F35" s="46">
        <v>7.98</v>
      </c>
      <c r="G35" s="46">
        <v>7.98</v>
      </c>
      <c r="H35" s="46">
        <v>7.98</v>
      </c>
      <c r="I35" s="88">
        <v>9.7899999999999991</v>
      </c>
      <c r="J35" s="75">
        <v>8.7899999999999991</v>
      </c>
      <c r="K35" s="144">
        <v>9.7899999999999991</v>
      </c>
      <c r="L35" s="127">
        <v>9.85</v>
      </c>
      <c r="M35" s="192">
        <v>7.39</v>
      </c>
      <c r="N35" s="324">
        <v>6.99</v>
      </c>
      <c r="O35" s="402">
        <v>5.99</v>
      </c>
      <c r="P35" s="67">
        <f t="shared" si="0"/>
        <v>-14.306151645207436</v>
      </c>
      <c r="Q35" s="38">
        <f t="shared" si="1"/>
        <v>-24.937343358395992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60" t="s">
        <v>82</v>
      </c>
      <c r="F36" s="46">
        <v>1.29</v>
      </c>
      <c r="G36" s="42">
        <v>1.29</v>
      </c>
      <c r="H36" s="42">
        <v>1.29</v>
      </c>
      <c r="I36" s="86">
        <v>1.29</v>
      </c>
      <c r="J36" s="75">
        <v>1.39</v>
      </c>
      <c r="K36" s="142">
        <v>1.29</v>
      </c>
      <c r="L36" s="160">
        <v>1.29</v>
      </c>
      <c r="M36" s="192">
        <v>1.79</v>
      </c>
      <c r="N36" s="303">
        <v>1.79</v>
      </c>
      <c r="O36" s="402">
        <v>1.98</v>
      </c>
      <c r="P36" s="67">
        <f t="shared" si="0"/>
        <v>10.614525139664806</v>
      </c>
      <c r="Q36" s="38">
        <f t="shared" si="1"/>
        <v>53.488372093023258</v>
      </c>
    </row>
    <row r="37" spans="1:17" ht="16.5" thickBot="1">
      <c r="A37">
        <v>31</v>
      </c>
      <c r="B37" s="430"/>
      <c r="C37" s="13" t="s">
        <v>89</v>
      </c>
      <c r="D37" s="14" t="s">
        <v>90</v>
      </c>
      <c r="E37" s="60" t="s">
        <v>91</v>
      </c>
      <c r="F37" s="46">
        <v>4.49</v>
      </c>
      <c r="G37" s="42">
        <v>5.59</v>
      </c>
      <c r="H37" s="42">
        <v>5.59</v>
      </c>
      <c r="I37" s="88">
        <v>5.99</v>
      </c>
      <c r="J37" s="127">
        <v>5.99</v>
      </c>
      <c r="K37" s="144">
        <v>5.99</v>
      </c>
      <c r="L37" s="75">
        <v>5.99</v>
      </c>
      <c r="M37" s="75">
        <v>5.99</v>
      </c>
      <c r="N37" s="314">
        <v>4.9800000000000004</v>
      </c>
      <c r="O37" s="402">
        <v>5.99</v>
      </c>
      <c r="P37" s="67">
        <f t="shared" si="0"/>
        <v>20.281124497991954</v>
      </c>
      <c r="Q37" s="38">
        <f t="shared" si="1"/>
        <v>33.4075723830735</v>
      </c>
    </row>
    <row r="38" spans="1:17" ht="16.5" thickBot="1">
      <c r="A38">
        <v>32</v>
      </c>
      <c r="B38" s="431"/>
      <c r="C38" s="96" t="s">
        <v>92</v>
      </c>
      <c r="D38" s="97" t="s">
        <v>93</v>
      </c>
      <c r="E38" s="98" t="s">
        <v>94</v>
      </c>
      <c r="F38" s="99">
        <v>4.49</v>
      </c>
      <c r="G38" s="100">
        <v>4.49</v>
      </c>
      <c r="H38" s="100">
        <v>4.49</v>
      </c>
      <c r="I38" s="87">
        <v>4.49</v>
      </c>
      <c r="J38" s="112">
        <v>4.45</v>
      </c>
      <c r="K38" s="145">
        <v>4.8899999999999997</v>
      </c>
      <c r="L38" s="112">
        <v>5.59</v>
      </c>
      <c r="M38" s="208">
        <v>5.98</v>
      </c>
      <c r="N38" s="327">
        <v>5.98</v>
      </c>
      <c r="O38" s="402">
        <v>5.98</v>
      </c>
      <c r="P38" s="67">
        <f t="shared" si="0"/>
        <v>0</v>
      </c>
      <c r="Q38" s="38">
        <f t="shared" si="1"/>
        <v>33.184855233853</v>
      </c>
    </row>
    <row r="39" spans="1:17" ht="16.5" thickBot="1">
      <c r="A39">
        <v>33</v>
      </c>
      <c r="B39" s="429" t="s">
        <v>225</v>
      </c>
      <c r="C39" s="11" t="s">
        <v>10</v>
      </c>
      <c r="D39" s="12" t="s">
        <v>11</v>
      </c>
      <c r="E39" s="92" t="s">
        <v>12</v>
      </c>
      <c r="F39" s="93">
        <v>3.39</v>
      </c>
      <c r="G39" s="94">
        <v>3.99</v>
      </c>
      <c r="H39" s="94">
        <v>3.99</v>
      </c>
      <c r="I39" s="95">
        <v>3.59</v>
      </c>
      <c r="J39" s="75">
        <v>3.5</v>
      </c>
      <c r="K39" s="137">
        <v>3.89</v>
      </c>
      <c r="L39" s="75">
        <v>3.89</v>
      </c>
      <c r="M39" s="192">
        <v>3.89</v>
      </c>
      <c r="N39" s="303">
        <v>4.29</v>
      </c>
      <c r="O39" s="402">
        <v>4.29</v>
      </c>
      <c r="P39" s="67">
        <f t="shared" si="0"/>
        <v>0</v>
      </c>
      <c r="Q39" s="38">
        <f t="shared" si="1"/>
        <v>26.548672566371678</v>
      </c>
    </row>
    <row r="40" spans="1:17" ht="15.75" thickBot="1">
      <c r="A40">
        <v>34</v>
      </c>
      <c r="B40" s="430"/>
      <c r="C40" s="13" t="s">
        <v>10</v>
      </c>
      <c r="D40" s="14" t="s">
        <v>8</v>
      </c>
      <c r="E40" s="60" t="s">
        <v>13</v>
      </c>
      <c r="F40" s="43">
        <v>3.39</v>
      </c>
      <c r="G40" s="43">
        <v>3.39</v>
      </c>
      <c r="H40" s="43">
        <v>3.39</v>
      </c>
      <c r="I40" s="87">
        <v>2.29</v>
      </c>
      <c r="J40" s="76">
        <v>2.99</v>
      </c>
      <c r="K40" s="76">
        <v>2.99</v>
      </c>
      <c r="L40" s="75">
        <v>2.99</v>
      </c>
      <c r="M40" s="168">
        <v>2.99</v>
      </c>
      <c r="N40" s="168">
        <v>2.99</v>
      </c>
      <c r="O40" s="403">
        <v>3.49</v>
      </c>
      <c r="P40" s="67">
        <f t="shared" si="0"/>
        <v>16.722408026755843</v>
      </c>
      <c r="Q40" s="38">
        <f t="shared" si="1"/>
        <v>2.9498525073746293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60" t="s">
        <v>103</v>
      </c>
      <c r="F41" s="44">
        <v>15.9</v>
      </c>
      <c r="G41" s="44">
        <v>15.9</v>
      </c>
      <c r="H41" s="44">
        <v>15.9</v>
      </c>
      <c r="I41" s="86">
        <v>15.9</v>
      </c>
      <c r="J41" s="76">
        <v>18.79</v>
      </c>
      <c r="K41" s="138">
        <v>18.79</v>
      </c>
      <c r="L41" s="75">
        <v>18.79</v>
      </c>
      <c r="M41" s="168">
        <v>19.98</v>
      </c>
      <c r="N41" s="303">
        <v>21.98</v>
      </c>
      <c r="O41" s="403">
        <v>21.98</v>
      </c>
      <c r="P41" s="67">
        <f t="shared" si="0"/>
        <v>0</v>
      </c>
      <c r="Q41" s="38">
        <f t="shared" si="1"/>
        <v>38.23899371069183</v>
      </c>
    </row>
    <row r="42" spans="1:17" ht="15.75" thickBot="1">
      <c r="A42">
        <v>36</v>
      </c>
      <c r="B42" s="430"/>
      <c r="C42" s="13" t="s">
        <v>14</v>
      </c>
      <c r="D42" s="14" t="s">
        <v>104</v>
      </c>
      <c r="E42" s="60" t="s">
        <v>103</v>
      </c>
      <c r="F42" s="43">
        <v>6.99</v>
      </c>
      <c r="G42" s="42">
        <v>4.99</v>
      </c>
      <c r="H42" s="42">
        <v>4.99</v>
      </c>
      <c r="I42" s="86">
        <v>5.89</v>
      </c>
      <c r="J42" s="75">
        <v>5.89</v>
      </c>
      <c r="K42" s="75">
        <v>5.89</v>
      </c>
      <c r="L42" s="75">
        <v>5.89</v>
      </c>
      <c r="M42" s="75">
        <v>5.89</v>
      </c>
      <c r="N42" s="75">
        <v>5.89</v>
      </c>
      <c r="O42" s="403">
        <v>5.89</v>
      </c>
      <c r="P42" s="67">
        <f t="shared" si="0"/>
        <v>0</v>
      </c>
      <c r="Q42" s="38">
        <f t="shared" si="1"/>
        <v>-15.736766809728181</v>
      </c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60" t="s">
        <v>36</v>
      </c>
      <c r="F43" s="43">
        <v>3.98</v>
      </c>
      <c r="G43" s="42">
        <v>3.98</v>
      </c>
      <c r="H43" s="42">
        <v>3.98</v>
      </c>
      <c r="I43" s="87">
        <v>3.49</v>
      </c>
      <c r="J43" s="75">
        <v>3.49</v>
      </c>
      <c r="K43" s="137">
        <v>3.89</v>
      </c>
      <c r="L43" s="75">
        <v>3.89</v>
      </c>
      <c r="M43" s="193">
        <v>2.79</v>
      </c>
      <c r="N43" s="303">
        <v>3.99</v>
      </c>
      <c r="O43" s="402">
        <v>3.49</v>
      </c>
      <c r="P43" s="67">
        <f t="shared" si="0"/>
        <v>-12.531328320802004</v>
      </c>
      <c r="Q43" s="38">
        <f t="shared" si="1"/>
        <v>-12.311557788944725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60" t="s">
        <v>36</v>
      </c>
      <c r="F44" s="43">
        <v>3.59</v>
      </c>
      <c r="G44" s="42">
        <v>3.59</v>
      </c>
      <c r="H44" s="42">
        <v>3.59</v>
      </c>
      <c r="I44" s="88">
        <v>4.99</v>
      </c>
      <c r="J44" s="75">
        <v>4.8899999999999997</v>
      </c>
      <c r="K44" s="137">
        <v>4.99</v>
      </c>
      <c r="L44" s="75">
        <v>4.99</v>
      </c>
      <c r="M44" s="192">
        <v>5.39</v>
      </c>
      <c r="N44" s="303">
        <v>5.39</v>
      </c>
      <c r="O44" s="402">
        <v>4.09</v>
      </c>
      <c r="P44" s="67">
        <f t="shared" si="0"/>
        <v>-24.118738404452685</v>
      </c>
      <c r="Q44" s="38">
        <f t="shared" si="1"/>
        <v>13.927576601671319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60" t="s">
        <v>39</v>
      </c>
      <c r="F45" s="43">
        <v>5.59</v>
      </c>
      <c r="G45" s="42">
        <v>5.59</v>
      </c>
      <c r="H45" s="42">
        <v>5.59</v>
      </c>
      <c r="I45" s="87">
        <v>5.98</v>
      </c>
      <c r="J45" s="75">
        <v>6.89</v>
      </c>
      <c r="K45" s="137">
        <v>5.99</v>
      </c>
      <c r="L45" s="127">
        <v>6.89</v>
      </c>
      <c r="M45" s="192">
        <v>6.99</v>
      </c>
      <c r="N45" s="303">
        <v>6.99</v>
      </c>
      <c r="O45" s="402">
        <v>6.99</v>
      </c>
      <c r="P45" s="67">
        <f t="shared" si="0"/>
        <v>0</v>
      </c>
      <c r="Q45" s="38">
        <f t="shared" si="1"/>
        <v>25.044722719141333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60" t="s">
        <v>39</v>
      </c>
      <c r="F46" s="42">
        <v>2.29</v>
      </c>
      <c r="G46" s="42">
        <v>2.29</v>
      </c>
      <c r="H46" s="42">
        <v>2.29</v>
      </c>
      <c r="I46" s="42">
        <v>2.29</v>
      </c>
      <c r="J46" s="121">
        <v>2.29</v>
      </c>
      <c r="K46" s="142">
        <v>2.69</v>
      </c>
      <c r="L46" s="160">
        <v>2.69</v>
      </c>
      <c r="M46" s="193">
        <v>2.69</v>
      </c>
      <c r="N46" s="314">
        <v>2.69</v>
      </c>
      <c r="O46" s="402">
        <v>2.69</v>
      </c>
      <c r="P46" s="67">
        <f t="shared" si="0"/>
        <v>0</v>
      </c>
      <c r="Q46" s="38">
        <f t="shared" si="1"/>
        <v>17.467248908296938</v>
      </c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60" t="s">
        <v>39</v>
      </c>
      <c r="F47" s="43">
        <v>2.29</v>
      </c>
      <c r="G47" s="61">
        <v>2.29</v>
      </c>
      <c r="H47" s="61">
        <v>2.29</v>
      </c>
      <c r="I47" s="88">
        <v>2.39</v>
      </c>
      <c r="J47" s="78">
        <v>2.39</v>
      </c>
      <c r="K47" s="139">
        <v>2.4900000000000002</v>
      </c>
      <c r="L47" s="74">
        <v>2.59</v>
      </c>
      <c r="M47" s="208">
        <v>2.98</v>
      </c>
      <c r="N47" s="326">
        <v>2.98</v>
      </c>
      <c r="O47" s="405">
        <v>2.98</v>
      </c>
      <c r="P47" s="67">
        <f t="shared" si="0"/>
        <v>0</v>
      </c>
      <c r="Q47" s="38">
        <f t="shared" si="1"/>
        <v>30.13100436681222</v>
      </c>
    </row>
    <row r="48" spans="1:17" ht="16.5" thickBot="1">
      <c r="A48">
        <v>42</v>
      </c>
      <c r="B48" s="430"/>
      <c r="C48" s="13" t="s">
        <v>40</v>
      </c>
      <c r="D48" s="14" t="s">
        <v>16</v>
      </c>
      <c r="E48" s="60" t="s">
        <v>39</v>
      </c>
      <c r="F48" s="46">
        <v>1.98</v>
      </c>
      <c r="G48" s="45">
        <v>1.98</v>
      </c>
      <c r="H48" s="45">
        <v>1.98</v>
      </c>
      <c r="I48" s="88">
        <v>2.19</v>
      </c>
      <c r="J48" s="77">
        <v>2.19</v>
      </c>
      <c r="K48" s="77">
        <v>2.19</v>
      </c>
      <c r="L48" s="75">
        <v>2.19</v>
      </c>
      <c r="M48" s="168">
        <v>2.39</v>
      </c>
      <c r="N48" s="303">
        <v>2.39</v>
      </c>
      <c r="O48" s="168">
        <v>2.39</v>
      </c>
      <c r="P48" s="67">
        <f t="shared" si="0"/>
        <v>0</v>
      </c>
      <c r="Q48" s="38">
        <f t="shared" si="1"/>
        <v>20.707070707070713</v>
      </c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60" t="s">
        <v>60</v>
      </c>
      <c r="F49" s="43">
        <v>2.29</v>
      </c>
      <c r="G49" s="61">
        <v>2.29</v>
      </c>
      <c r="H49" s="61">
        <v>2.29</v>
      </c>
      <c r="I49" s="86">
        <v>2.19</v>
      </c>
      <c r="J49" s="77">
        <v>2.19</v>
      </c>
      <c r="K49" s="138">
        <v>2.59</v>
      </c>
      <c r="L49" s="75">
        <v>2.79</v>
      </c>
      <c r="M49" s="168">
        <v>2.89</v>
      </c>
      <c r="N49" s="314">
        <v>2.99</v>
      </c>
      <c r="O49" s="406">
        <v>2.99</v>
      </c>
      <c r="P49" s="67">
        <f t="shared" si="0"/>
        <v>0</v>
      </c>
      <c r="Q49" s="38">
        <f t="shared" si="1"/>
        <v>30.567685589519641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60" t="s">
        <v>39</v>
      </c>
      <c r="F50" s="43">
        <v>4.99</v>
      </c>
      <c r="G50" s="44">
        <v>4.99</v>
      </c>
      <c r="H50" s="44">
        <v>4.99</v>
      </c>
      <c r="I50" s="87">
        <v>4.8899999999999997</v>
      </c>
      <c r="J50" s="76">
        <v>5.98</v>
      </c>
      <c r="K50" s="143">
        <v>4.99</v>
      </c>
      <c r="L50" s="75">
        <v>4.99</v>
      </c>
      <c r="M50" s="168">
        <v>5.99</v>
      </c>
      <c r="N50" s="303">
        <v>5.99</v>
      </c>
      <c r="O50" s="403">
        <v>3.98</v>
      </c>
      <c r="P50" s="67">
        <f t="shared" si="0"/>
        <v>-33.555926544240407</v>
      </c>
      <c r="Q50" s="38">
        <f t="shared" si="1"/>
        <v>-20.240480961923851</v>
      </c>
    </row>
    <row r="51" spans="1:17" ht="16.5" thickBot="1">
      <c r="A51">
        <v>45</v>
      </c>
      <c r="B51" s="430"/>
      <c r="C51" s="13" t="s">
        <v>63</v>
      </c>
      <c r="D51" s="14" t="s">
        <v>65</v>
      </c>
      <c r="E51" s="60" t="s">
        <v>39</v>
      </c>
      <c r="F51" s="43">
        <v>3.39</v>
      </c>
      <c r="G51" s="45">
        <v>3.39</v>
      </c>
      <c r="H51" s="45">
        <v>3.39</v>
      </c>
      <c r="I51" s="87">
        <v>4.49</v>
      </c>
      <c r="J51" s="129">
        <v>3.98</v>
      </c>
      <c r="K51" s="138">
        <v>3.98</v>
      </c>
      <c r="L51" s="138">
        <v>3.98</v>
      </c>
      <c r="M51" s="189">
        <v>3.98</v>
      </c>
      <c r="N51" s="314">
        <v>4.29</v>
      </c>
      <c r="O51" s="168">
        <v>4.29</v>
      </c>
      <c r="P51" s="67">
        <f t="shared" si="0"/>
        <v>0</v>
      </c>
      <c r="Q51" s="38">
        <f t="shared" si="1"/>
        <v>26.548672566371678</v>
      </c>
    </row>
    <row r="52" spans="1:17" ht="16.5" thickBot="1">
      <c r="A52">
        <v>46</v>
      </c>
      <c r="B52" s="430"/>
      <c r="C52" s="13" t="s">
        <v>75</v>
      </c>
      <c r="D52" s="14" t="s">
        <v>76</v>
      </c>
      <c r="E52" s="60" t="s">
        <v>77</v>
      </c>
      <c r="F52" s="61">
        <v>8.49</v>
      </c>
      <c r="G52" s="61">
        <v>8.49</v>
      </c>
      <c r="H52" s="61">
        <v>8.49</v>
      </c>
      <c r="I52" s="86">
        <v>7.99</v>
      </c>
      <c r="J52" s="124">
        <v>7.99</v>
      </c>
      <c r="K52" s="143">
        <v>7.99</v>
      </c>
      <c r="L52" s="160">
        <v>7.99</v>
      </c>
      <c r="M52" s="160">
        <v>7.99</v>
      </c>
      <c r="N52" s="314">
        <v>6.49</v>
      </c>
      <c r="O52" s="406">
        <v>7.48</v>
      </c>
      <c r="P52" s="67">
        <f t="shared" si="0"/>
        <v>15.254237288135585</v>
      </c>
      <c r="Q52" s="38">
        <f t="shared" si="1"/>
        <v>-11.896348645465253</v>
      </c>
    </row>
    <row r="53" spans="1:17" ht="16.5" thickBot="1">
      <c r="A53">
        <v>47</v>
      </c>
      <c r="B53" s="430"/>
      <c r="C53" s="13" t="s">
        <v>78</v>
      </c>
      <c r="D53" s="14" t="s">
        <v>79</v>
      </c>
      <c r="E53" s="60" t="s">
        <v>80</v>
      </c>
      <c r="F53" s="46">
        <v>5.99</v>
      </c>
      <c r="G53" s="61">
        <v>5.99</v>
      </c>
      <c r="H53" s="61">
        <v>5.99</v>
      </c>
      <c r="I53" s="86">
        <v>5.99</v>
      </c>
      <c r="J53" s="124">
        <v>4.79</v>
      </c>
      <c r="K53" s="147">
        <v>5.99</v>
      </c>
      <c r="L53" s="160">
        <v>3.98</v>
      </c>
      <c r="M53" s="160">
        <v>3.98</v>
      </c>
      <c r="N53" s="303">
        <v>3.98</v>
      </c>
      <c r="O53" s="303">
        <v>3.98</v>
      </c>
      <c r="P53" s="67">
        <f t="shared" si="0"/>
        <v>0</v>
      </c>
      <c r="Q53" s="38">
        <f t="shared" si="1"/>
        <v>-33.555926544240407</v>
      </c>
    </row>
    <row r="54" spans="1:17" ht="16.5" thickBot="1">
      <c r="A54">
        <v>48</v>
      </c>
      <c r="B54" s="430"/>
      <c r="C54" s="13" t="s">
        <v>81</v>
      </c>
      <c r="D54" s="14" t="s">
        <v>41</v>
      </c>
      <c r="E54" s="60" t="s">
        <v>82</v>
      </c>
      <c r="F54" s="46">
        <v>10.9</v>
      </c>
      <c r="G54" s="61">
        <v>10.9</v>
      </c>
      <c r="H54" s="61">
        <v>10.9</v>
      </c>
      <c r="I54" s="87">
        <v>13.99</v>
      </c>
      <c r="J54" s="79">
        <v>13.99</v>
      </c>
      <c r="K54" s="143">
        <v>12.98</v>
      </c>
      <c r="L54" s="75">
        <v>13.45</v>
      </c>
      <c r="M54" s="75">
        <v>13.45</v>
      </c>
      <c r="N54" s="314">
        <v>13.98</v>
      </c>
      <c r="O54" s="406">
        <v>13.98</v>
      </c>
      <c r="P54" s="67">
        <f t="shared" si="0"/>
        <v>0</v>
      </c>
      <c r="Q54" s="38">
        <f t="shared" si="1"/>
        <v>28.256880733944939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60" t="s">
        <v>82</v>
      </c>
      <c r="F55" s="46">
        <v>6.99</v>
      </c>
      <c r="G55" s="61">
        <v>9.59</v>
      </c>
      <c r="H55" s="61">
        <v>9.59</v>
      </c>
      <c r="I55" s="86">
        <v>8.39</v>
      </c>
      <c r="J55" s="79">
        <v>12.48</v>
      </c>
      <c r="K55" s="79">
        <v>12.48</v>
      </c>
      <c r="L55" s="79">
        <v>12.48</v>
      </c>
      <c r="M55" s="189">
        <v>9.98</v>
      </c>
      <c r="N55" s="314">
        <v>9.98</v>
      </c>
      <c r="O55" s="406">
        <v>9.98</v>
      </c>
      <c r="P55" s="67">
        <f t="shared" si="0"/>
        <v>0</v>
      </c>
      <c r="Q55" s="38">
        <f t="shared" si="1"/>
        <v>42.775393419170229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60" t="s">
        <v>85</v>
      </c>
      <c r="F56" s="46">
        <v>8.89</v>
      </c>
      <c r="G56" s="61">
        <v>9.98</v>
      </c>
      <c r="H56" s="61">
        <v>9.98</v>
      </c>
      <c r="I56" s="87">
        <v>13.59</v>
      </c>
      <c r="J56" s="79">
        <v>12.89</v>
      </c>
      <c r="K56" s="138">
        <v>12.89</v>
      </c>
      <c r="L56" s="160">
        <v>12.89</v>
      </c>
      <c r="M56" s="168">
        <v>16.98</v>
      </c>
      <c r="N56" s="303">
        <v>15.98</v>
      </c>
      <c r="O56" s="406">
        <v>15.98</v>
      </c>
      <c r="P56" s="67">
        <f t="shared" si="0"/>
        <v>0</v>
      </c>
      <c r="Q56" s="38">
        <f t="shared" si="1"/>
        <v>79.752530933633295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60" t="s">
        <v>85</v>
      </c>
      <c r="F57" s="46">
        <v>8.7899999999999991</v>
      </c>
      <c r="G57" s="61">
        <v>5.99</v>
      </c>
      <c r="H57" s="61">
        <v>5.99</v>
      </c>
      <c r="I57" s="87">
        <v>8.99</v>
      </c>
      <c r="J57" s="79">
        <v>7.89</v>
      </c>
      <c r="K57" s="138">
        <v>7.89</v>
      </c>
      <c r="L57" s="75">
        <v>9.49</v>
      </c>
      <c r="M57" s="168">
        <v>11.89</v>
      </c>
      <c r="N57" s="303">
        <v>11.89</v>
      </c>
      <c r="O57" s="406">
        <v>13.9</v>
      </c>
      <c r="P57" s="67">
        <f t="shared" si="0"/>
        <v>16.904962153069803</v>
      </c>
      <c r="Q57" s="38">
        <f t="shared" si="1"/>
        <v>58.134243458475567</v>
      </c>
    </row>
    <row r="58" spans="1:17" ht="16.5" thickBot="1">
      <c r="A58">
        <v>52</v>
      </c>
      <c r="B58" s="431"/>
      <c r="C58" s="96" t="s">
        <v>86</v>
      </c>
      <c r="D58" s="97" t="s">
        <v>87</v>
      </c>
      <c r="E58" s="98" t="s">
        <v>107</v>
      </c>
      <c r="F58" s="99">
        <v>1.95</v>
      </c>
      <c r="G58" s="103">
        <v>1.95</v>
      </c>
      <c r="H58" s="103">
        <v>1.95</v>
      </c>
      <c r="I58" s="87">
        <v>2.4900000000000002</v>
      </c>
      <c r="J58" s="125">
        <v>2.38</v>
      </c>
      <c r="K58" s="140">
        <v>2.38</v>
      </c>
      <c r="L58" s="127">
        <v>3.49</v>
      </c>
      <c r="M58" s="197">
        <v>2.79</v>
      </c>
      <c r="N58" s="315">
        <v>2.79</v>
      </c>
      <c r="O58" s="407">
        <v>2.79</v>
      </c>
      <c r="P58" s="67">
        <f t="shared" si="0"/>
        <v>0</v>
      </c>
      <c r="Q58" s="38">
        <f t="shared" si="1"/>
        <v>43.076923076923066</v>
      </c>
    </row>
    <row r="59" spans="1:17" ht="16.5" thickBot="1">
      <c r="A59">
        <v>53</v>
      </c>
      <c r="B59" s="564" t="s">
        <v>226</v>
      </c>
      <c r="C59" s="11" t="s">
        <v>95</v>
      </c>
      <c r="D59" s="12" t="s">
        <v>96</v>
      </c>
      <c r="E59" s="92" t="s">
        <v>97</v>
      </c>
      <c r="F59" s="101">
        <v>9.98</v>
      </c>
      <c r="G59" s="102">
        <v>10</v>
      </c>
      <c r="H59" s="102">
        <v>10</v>
      </c>
      <c r="I59" s="95">
        <v>11.9</v>
      </c>
      <c r="J59" s="79">
        <v>11.9</v>
      </c>
      <c r="K59" s="138">
        <v>11.9</v>
      </c>
      <c r="L59" s="127">
        <v>12.9</v>
      </c>
      <c r="M59" s="168">
        <v>12.9</v>
      </c>
      <c r="N59" s="303">
        <v>12.9</v>
      </c>
      <c r="O59" s="406">
        <v>12.9</v>
      </c>
      <c r="P59" s="67">
        <f t="shared" si="0"/>
        <v>0</v>
      </c>
      <c r="Q59" s="38">
        <f t="shared" si="1"/>
        <v>29.25851703406812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60" t="s">
        <v>97</v>
      </c>
      <c r="F60" s="46">
        <v>35.99</v>
      </c>
      <c r="G60" s="61">
        <v>35.99</v>
      </c>
      <c r="H60" s="61">
        <v>35.99</v>
      </c>
      <c r="I60" s="87">
        <v>36.99</v>
      </c>
      <c r="J60" s="124">
        <v>36.99</v>
      </c>
      <c r="K60" s="138">
        <v>36.99</v>
      </c>
      <c r="L60" s="75">
        <v>36.99</v>
      </c>
      <c r="M60" s="168">
        <v>37.9</v>
      </c>
      <c r="N60" s="303">
        <v>37.99</v>
      </c>
      <c r="O60" s="406">
        <v>35.99</v>
      </c>
      <c r="P60" s="67">
        <f t="shared" si="0"/>
        <v>-5.2645433008686524</v>
      </c>
      <c r="Q60" s="38">
        <f t="shared" si="1"/>
        <v>0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60" t="s">
        <v>102</v>
      </c>
      <c r="F61" s="43">
        <v>6.89</v>
      </c>
      <c r="G61" s="61">
        <v>6.89</v>
      </c>
      <c r="H61" s="61">
        <v>6.89</v>
      </c>
      <c r="I61" s="61">
        <v>6.89</v>
      </c>
      <c r="J61" s="61">
        <v>6.89</v>
      </c>
      <c r="K61" s="61">
        <v>6.89</v>
      </c>
      <c r="L61" s="61">
        <v>6.89</v>
      </c>
      <c r="M61" s="168">
        <v>9.98</v>
      </c>
      <c r="N61" s="303">
        <v>9.98</v>
      </c>
      <c r="O61" s="406">
        <v>9.98</v>
      </c>
      <c r="P61" s="67">
        <f t="shared" si="0"/>
        <v>0</v>
      </c>
      <c r="Q61" s="38">
        <f t="shared" si="1"/>
        <v>44.847605224963729</v>
      </c>
    </row>
    <row r="62" spans="1:17" ht="16.5" thickBot="1">
      <c r="A62">
        <v>56</v>
      </c>
      <c r="B62" s="566"/>
      <c r="C62" s="13" t="s">
        <v>56</v>
      </c>
      <c r="D62" s="14" t="s">
        <v>57</v>
      </c>
      <c r="E62" s="60" t="s">
        <v>49</v>
      </c>
      <c r="F62" s="43">
        <v>8.99</v>
      </c>
      <c r="G62" s="42">
        <v>9.98</v>
      </c>
      <c r="H62" s="42">
        <v>9.98</v>
      </c>
      <c r="I62" s="87">
        <v>11.98</v>
      </c>
      <c r="J62" s="79">
        <v>10.99</v>
      </c>
      <c r="K62" s="138">
        <v>10.99</v>
      </c>
      <c r="L62" s="75">
        <v>10.99</v>
      </c>
      <c r="M62" s="168">
        <v>10.99</v>
      </c>
      <c r="N62" s="314">
        <v>6.99</v>
      </c>
      <c r="O62" s="406">
        <v>6.99</v>
      </c>
      <c r="P62" s="67">
        <f t="shared" si="0"/>
        <v>0</v>
      </c>
      <c r="Q62" s="38">
        <f t="shared" si="1"/>
        <v>-22.246941045606235</v>
      </c>
    </row>
    <row r="63" spans="1:17">
      <c r="F63" s="51">
        <f>SUM(F7:F62)</f>
        <v>462.10000000000008</v>
      </c>
      <c r="G63" s="51">
        <f t="shared" ref="G63:I63" si="2">SUM(G7:G62)</f>
        <v>480.87000000000006</v>
      </c>
      <c r="H63" s="51">
        <f t="shared" si="2"/>
        <v>480.87000000000006</v>
      </c>
      <c r="I63" s="51">
        <f t="shared" si="2"/>
        <v>536.96</v>
      </c>
      <c r="J63" s="51">
        <f t="shared" ref="J63:O63" si="3">SUM(J7:J62)</f>
        <v>536.73</v>
      </c>
      <c r="K63" s="51">
        <f t="shared" si="3"/>
        <v>536.30999999999995</v>
      </c>
      <c r="L63" s="51">
        <f t="shared" si="3"/>
        <v>545.66999999999996</v>
      </c>
      <c r="M63" s="51">
        <f t="shared" si="3"/>
        <v>563.70000000000016</v>
      </c>
      <c r="N63" s="51">
        <f t="shared" si="3"/>
        <v>562.95000000000016</v>
      </c>
      <c r="O63" s="51">
        <f t="shared" si="3"/>
        <v>557.43000000000018</v>
      </c>
      <c r="P63" s="67">
        <f t="shared" si="0"/>
        <v>-0.98054889421796076</v>
      </c>
      <c r="Q63" s="38">
        <f t="shared" si="1"/>
        <v>20.629733823847658</v>
      </c>
    </row>
    <row r="64" spans="1:17">
      <c r="F64" s="51"/>
      <c r="G64" s="51"/>
      <c r="H64" s="51"/>
      <c r="I64" s="51"/>
      <c r="J64" s="51"/>
      <c r="K64" s="51"/>
      <c r="L64" s="154"/>
      <c r="M64" s="154"/>
      <c r="N64" s="154"/>
      <c r="O64" s="154"/>
      <c r="P64" s="56"/>
      <c r="Q64" s="56"/>
    </row>
    <row r="65" spans="6:17">
      <c r="F65" s="51"/>
      <c r="G65" s="51"/>
      <c r="H65" s="51"/>
      <c r="I65" s="51"/>
      <c r="J65" s="51"/>
      <c r="K65" s="51"/>
      <c r="L65" s="154"/>
      <c r="M65" s="154"/>
      <c r="N65" s="154"/>
      <c r="O65" s="154"/>
      <c r="P65" s="56"/>
      <c r="Q65" s="56"/>
    </row>
    <row r="66" spans="6:17">
      <c r="F66" s="51"/>
      <c r="G66" s="51"/>
      <c r="H66" s="51"/>
      <c r="I66" s="51"/>
      <c r="J66" s="51"/>
      <c r="K66" s="51"/>
      <c r="L66" s="154"/>
      <c r="M66" s="154"/>
      <c r="N66" s="154"/>
      <c r="O66" s="154"/>
      <c r="P66" s="56"/>
      <c r="Q66" s="56"/>
    </row>
    <row r="67" spans="6:17">
      <c r="F67" s="51"/>
      <c r="G67" s="51"/>
      <c r="H67" s="51"/>
      <c r="I67" s="51"/>
      <c r="J67" s="51"/>
      <c r="K67" s="51"/>
      <c r="L67" s="154"/>
      <c r="M67" s="154"/>
      <c r="N67" s="154"/>
      <c r="O67" s="154"/>
      <c r="P67" s="57"/>
      <c r="Q67" s="57"/>
    </row>
  </sheetData>
  <sheetProtection password="ECE5" sheet="1" objects="1" scenarios="1"/>
  <mergeCells count="18">
    <mergeCell ref="O5:O6"/>
    <mergeCell ref="B59:B62"/>
    <mergeCell ref="F5:F6"/>
    <mergeCell ref="A5:E5"/>
    <mergeCell ref="A6:C6"/>
    <mergeCell ref="B7:B38"/>
    <mergeCell ref="B39:B58"/>
    <mergeCell ref="N5:N6"/>
    <mergeCell ref="M5:M6"/>
    <mergeCell ref="L5:L6"/>
    <mergeCell ref="K5:K6"/>
    <mergeCell ref="J5:J6"/>
    <mergeCell ref="A1:G1"/>
    <mergeCell ref="A2:G2"/>
    <mergeCell ref="A3:F3"/>
    <mergeCell ref="G5:G6"/>
    <mergeCell ref="I5:I6"/>
    <mergeCell ref="H5:H6"/>
  </mergeCells>
  <phoneticPr fontId="24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C1" workbookViewId="0">
      <selection activeCell="N63" sqref="N63:O63"/>
    </sheetView>
  </sheetViews>
  <sheetFormatPr defaultRowHeight="15"/>
  <cols>
    <col min="1" max="1" width="3.28515625" customWidth="1"/>
    <col min="2" max="2" width="3.85546875" customWidth="1"/>
    <col min="3" max="3" width="33.28515625" bestFit="1" customWidth="1"/>
    <col min="4" max="4" width="17" bestFit="1" customWidth="1"/>
    <col min="6" max="7" width="9.140625" style="41"/>
    <col min="8" max="9" width="9.140625" style="41" customWidth="1"/>
    <col min="10" max="10" width="10.28515625" style="41" customWidth="1"/>
    <col min="11" max="11" width="10.7109375" bestFit="1" customWidth="1"/>
    <col min="12" max="13" width="10.7109375" customWidth="1"/>
    <col min="14" max="15" width="12" customWidth="1"/>
    <col min="16" max="17" width="12.7109375" bestFit="1" customWidth="1"/>
  </cols>
  <sheetData>
    <row r="1" spans="1:17">
      <c r="A1" s="507" t="s">
        <v>137</v>
      </c>
      <c r="B1" s="507"/>
      <c r="C1" s="507"/>
      <c r="D1" s="507"/>
      <c r="E1" s="507"/>
      <c r="F1" s="507"/>
      <c r="G1" s="507"/>
    </row>
    <row r="2" spans="1:17">
      <c r="A2" s="507" t="s">
        <v>139</v>
      </c>
      <c r="B2" s="507"/>
      <c r="C2" s="507"/>
      <c r="D2" s="507"/>
      <c r="E2" s="507"/>
      <c r="F2" s="507"/>
      <c r="G2" s="507"/>
    </row>
    <row r="3" spans="1:17">
      <c r="A3" s="508" t="s">
        <v>142</v>
      </c>
      <c r="B3" s="508"/>
      <c r="C3" s="508"/>
      <c r="D3" s="508"/>
      <c r="E3" s="508"/>
      <c r="F3" s="508"/>
    </row>
    <row r="4" spans="1:17" ht="15.75" thickBot="1">
      <c r="A4" s="17"/>
      <c r="B4" s="17"/>
      <c r="C4" s="17"/>
      <c r="D4" s="17"/>
      <c r="E4" s="17"/>
    </row>
    <row r="5" spans="1:17" ht="15" customHeight="1">
      <c r="A5" s="569" t="s">
        <v>141</v>
      </c>
      <c r="B5" s="570"/>
      <c r="C5" s="570"/>
      <c r="D5" s="570"/>
      <c r="E5" s="571"/>
      <c r="F5" s="562" t="s">
        <v>143</v>
      </c>
      <c r="G5" s="562" t="s">
        <v>156</v>
      </c>
      <c r="H5" s="562" t="s">
        <v>157</v>
      </c>
      <c r="I5" s="562" t="s">
        <v>172</v>
      </c>
      <c r="J5" s="562" t="s">
        <v>233</v>
      </c>
      <c r="K5" s="562" t="s">
        <v>240</v>
      </c>
      <c r="L5" s="562" t="s">
        <v>245</v>
      </c>
      <c r="M5" s="562" t="s">
        <v>261</v>
      </c>
      <c r="N5" s="562" t="s">
        <v>277</v>
      </c>
      <c r="O5" s="563" t="s">
        <v>406</v>
      </c>
      <c r="P5" s="37" t="s">
        <v>151</v>
      </c>
      <c r="Q5" s="37" t="s">
        <v>151</v>
      </c>
    </row>
    <row r="6" spans="1:17" ht="15.75" thickBot="1">
      <c r="A6" s="572" t="s">
        <v>0</v>
      </c>
      <c r="B6" s="573"/>
      <c r="C6" s="574"/>
      <c r="D6" s="18" t="s">
        <v>1</v>
      </c>
      <c r="E6" s="19" t="s">
        <v>138</v>
      </c>
      <c r="F6" s="563"/>
      <c r="G6" s="563"/>
      <c r="H6" s="563"/>
      <c r="I6" s="563"/>
      <c r="J6" s="563"/>
      <c r="K6" s="563"/>
      <c r="L6" s="563"/>
      <c r="M6" s="563"/>
      <c r="N6" s="563"/>
      <c r="O6" s="575"/>
      <c r="P6" s="59" t="s">
        <v>152</v>
      </c>
      <c r="Q6" s="59" t="s">
        <v>153</v>
      </c>
    </row>
    <row r="7" spans="1:17" ht="16.5" thickBot="1">
      <c r="A7">
        <v>1</v>
      </c>
      <c r="B7" s="429" t="s">
        <v>224</v>
      </c>
      <c r="C7" s="11" t="s">
        <v>2</v>
      </c>
      <c r="D7" s="12" t="s">
        <v>3</v>
      </c>
      <c r="E7" s="22" t="s">
        <v>4</v>
      </c>
      <c r="F7" s="63">
        <v>7.09</v>
      </c>
      <c r="G7" s="72">
        <v>6.48</v>
      </c>
      <c r="H7" s="72">
        <v>6.59</v>
      </c>
      <c r="I7" s="69">
        <v>7.48</v>
      </c>
      <c r="J7" s="74">
        <v>7.48</v>
      </c>
      <c r="K7" s="74">
        <v>5.49</v>
      </c>
      <c r="L7" s="126">
        <v>8.89</v>
      </c>
      <c r="M7" s="209">
        <v>9.49</v>
      </c>
      <c r="N7" s="302">
        <v>8.5399999999999991</v>
      </c>
      <c r="O7" s="342">
        <v>8.9</v>
      </c>
      <c r="P7" s="67">
        <f>O7*100/N7-100</f>
        <v>4.2154566744730744</v>
      </c>
      <c r="Q7" s="38">
        <f>O7*100/F7-100</f>
        <v>25.528913963328634</v>
      </c>
    </row>
    <row r="8" spans="1:17" ht="16.5" thickBot="1">
      <c r="A8">
        <v>2</v>
      </c>
      <c r="B8" s="430"/>
      <c r="C8" s="13" t="s">
        <v>2</v>
      </c>
      <c r="D8" s="14" t="s">
        <v>5</v>
      </c>
      <c r="E8" s="23" t="s">
        <v>6</v>
      </c>
      <c r="F8" s="63">
        <v>5.09</v>
      </c>
      <c r="G8" s="72">
        <v>5.39</v>
      </c>
      <c r="H8" s="72">
        <v>6.49</v>
      </c>
      <c r="I8" s="69">
        <v>10.68</v>
      </c>
      <c r="J8" s="127">
        <v>10.62</v>
      </c>
      <c r="K8" s="127">
        <v>9.39</v>
      </c>
      <c r="L8" s="127">
        <v>9.89</v>
      </c>
      <c r="M8" s="192">
        <v>8.49</v>
      </c>
      <c r="N8" s="303">
        <v>8.99</v>
      </c>
      <c r="O8" s="342">
        <v>9.19</v>
      </c>
      <c r="P8" s="67">
        <f t="shared" ref="P8:P63" si="0">O8*100/N8-100</f>
        <v>2.2246941045606263</v>
      </c>
      <c r="Q8" s="38">
        <f t="shared" ref="Q8:Q63" si="1">O8*100/F8-100</f>
        <v>80.550098231827121</v>
      </c>
    </row>
    <row r="9" spans="1:17" ht="16.5" thickBot="1">
      <c r="A9">
        <v>3</v>
      </c>
      <c r="B9" s="430"/>
      <c r="C9" s="13" t="s">
        <v>7</v>
      </c>
      <c r="D9" s="14" t="s">
        <v>8</v>
      </c>
      <c r="E9" s="23" t="s">
        <v>9</v>
      </c>
      <c r="F9" s="63">
        <v>16.989999999999998</v>
      </c>
      <c r="G9" s="72">
        <v>17.989999999999998</v>
      </c>
      <c r="H9" s="72">
        <v>16.989999999999998</v>
      </c>
      <c r="I9" s="69">
        <v>16.690000000000001</v>
      </c>
      <c r="J9" s="75">
        <v>16.690000000000001</v>
      </c>
      <c r="K9" s="75">
        <v>16.88</v>
      </c>
      <c r="L9" s="160">
        <v>14.98</v>
      </c>
      <c r="M9" s="192">
        <v>16.79</v>
      </c>
      <c r="N9" s="303">
        <v>14.98</v>
      </c>
      <c r="O9" s="342">
        <v>17.989999999999998</v>
      </c>
      <c r="P9" s="67">
        <f t="shared" si="0"/>
        <v>20.093457943925216</v>
      </c>
      <c r="Q9" s="38">
        <f t="shared" si="1"/>
        <v>5.8858151854031746</v>
      </c>
    </row>
    <row r="10" spans="1:17" ht="16.5" thickBot="1">
      <c r="A10">
        <v>4</v>
      </c>
      <c r="B10" s="430"/>
      <c r="C10" s="13" t="s">
        <v>17</v>
      </c>
      <c r="D10" s="14" t="s">
        <v>18</v>
      </c>
      <c r="E10" s="23" t="s">
        <v>9</v>
      </c>
      <c r="F10" s="63">
        <v>17.989999999999998</v>
      </c>
      <c r="G10" s="72">
        <v>17.89</v>
      </c>
      <c r="H10" s="72">
        <v>13.99</v>
      </c>
      <c r="I10" s="69">
        <v>17.899999999999999</v>
      </c>
      <c r="J10" s="121">
        <v>17.899999999999999</v>
      </c>
      <c r="K10" s="75">
        <v>17.690000000000001</v>
      </c>
      <c r="L10" s="75">
        <v>18.95</v>
      </c>
      <c r="M10" s="192">
        <v>22.99</v>
      </c>
      <c r="N10" s="303">
        <v>21.59</v>
      </c>
      <c r="O10" s="342">
        <v>21.59</v>
      </c>
      <c r="P10" s="67">
        <f t="shared" si="0"/>
        <v>0</v>
      </c>
      <c r="Q10" s="38">
        <f t="shared" si="1"/>
        <v>20.011117287381893</v>
      </c>
    </row>
    <row r="11" spans="1:17" ht="16.5" thickBot="1">
      <c r="A11">
        <v>5</v>
      </c>
      <c r="B11" s="430"/>
      <c r="C11" s="13" t="s">
        <v>17</v>
      </c>
      <c r="D11" s="14" t="s">
        <v>19</v>
      </c>
      <c r="E11" s="23" t="s">
        <v>9</v>
      </c>
      <c r="F11" s="64"/>
      <c r="G11" s="72"/>
      <c r="H11" s="72"/>
      <c r="I11" s="70"/>
      <c r="J11" s="76"/>
      <c r="K11" s="75"/>
      <c r="L11" s="158"/>
      <c r="M11" s="168"/>
      <c r="N11" s="304"/>
      <c r="O11" s="342">
        <v>23.73</v>
      </c>
      <c r="P11" s="67"/>
      <c r="Q11" s="38"/>
    </row>
    <row r="12" spans="1:17" ht="16.5" thickBot="1">
      <c r="A12">
        <v>6</v>
      </c>
      <c r="B12" s="430"/>
      <c r="C12" s="13" t="s">
        <v>20</v>
      </c>
      <c r="D12" s="14" t="s">
        <v>21</v>
      </c>
      <c r="E12" s="23" t="s">
        <v>9</v>
      </c>
      <c r="F12" s="64">
        <v>26.49</v>
      </c>
      <c r="G12" s="72">
        <v>24.45</v>
      </c>
      <c r="H12" s="72">
        <v>24.45</v>
      </c>
      <c r="I12" s="69">
        <v>21.71</v>
      </c>
      <c r="J12" s="129">
        <v>26.97</v>
      </c>
      <c r="K12" s="127">
        <v>26.65</v>
      </c>
      <c r="L12" s="75">
        <v>22.45</v>
      </c>
      <c r="M12" s="209">
        <v>25.99</v>
      </c>
      <c r="N12" s="324">
        <v>25.99</v>
      </c>
      <c r="O12" s="342">
        <v>25.37</v>
      </c>
      <c r="P12" s="67">
        <f t="shared" si="0"/>
        <v>-2.3855328972681775</v>
      </c>
      <c r="Q12" s="38">
        <f t="shared" si="1"/>
        <v>-4.228010570026413</v>
      </c>
    </row>
    <row r="13" spans="1:17" ht="16.5" thickBot="1">
      <c r="A13">
        <v>7</v>
      </c>
      <c r="B13" s="430"/>
      <c r="C13" s="13" t="s">
        <v>22</v>
      </c>
      <c r="D13" s="14" t="s">
        <v>23</v>
      </c>
      <c r="E13" s="23" t="s">
        <v>9</v>
      </c>
      <c r="F13" s="63">
        <v>23.49</v>
      </c>
      <c r="G13" s="72">
        <v>23.49</v>
      </c>
      <c r="H13" s="72">
        <v>20.49</v>
      </c>
      <c r="I13" s="69">
        <v>23.73</v>
      </c>
      <c r="J13" s="120">
        <v>24.28</v>
      </c>
      <c r="K13" s="75">
        <v>23.49</v>
      </c>
      <c r="L13" s="75">
        <v>23.49</v>
      </c>
      <c r="M13" s="192">
        <v>26.79</v>
      </c>
      <c r="N13" s="314">
        <v>27.75</v>
      </c>
      <c r="O13" s="342">
        <v>23.9</v>
      </c>
      <c r="P13" s="67">
        <f t="shared" si="0"/>
        <v>-13.873873873873876</v>
      </c>
      <c r="Q13" s="38">
        <f t="shared" si="1"/>
        <v>1.7454235845040529</v>
      </c>
    </row>
    <row r="14" spans="1:17" ht="16.5" thickBot="1">
      <c r="A14">
        <v>8</v>
      </c>
      <c r="B14" s="430"/>
      <c r="C14" s="13" t="s">
        <v>22</v>
      </c>
      <c r="D14" s="14" t="s">
        <v>24</v>
      </c>
      <c r="E14" s="23" t="s">
        <v>9</v>
      </c>
      <c r="F14" s="63">
        <v>25.49</v>
      </c>
      <c r="G14" s="72">
        <v>19.989999999999998</v>
      </c>
      <c r="H14" s="72">
        <v>18.899999999999999</v>
      </c>
      <c r="I14" s="69">
        <v>23.06</v>
      </c>
      <c r="J14" s="75">
        <v>24.08</v>
      </c>
      <c r="K14" s="121">
        <v>22.99</v>
      </c>
      <c r="L14" s="160">
        <v>22.99</v>
      </c>
      <c r="M14" s="192">
        <v>26.95</v>
      </c>
      <c r="N14" s="303">
        <v>25.79</v>
      </c>
      <c r="O14" s="342">
        <v>27.99</v>
      </c>
      <c r="P14" s="67">
        <f t="shared" si="0"/>
        <v>8.5304381543233916</v>
      </c>
      <c r="Q14" s="38">
        <f t="shared" si="1"/>
        <v>9.8077677520596325</v>
      </c>
    </row>
    <row r="15" spans="1:17" ht="16.5" thickBot="1">
      <c r="A15">
        <v>9</v>
      </c>
      <c r="B15" s="430"/>
      <c r="C15" s="13" t="s">
        <v>22</v>
      </c>
      <c r="D15" s="14" t="s">
        <v>25</v>
      </c>
      <c r="E15" s="23" t="s">
        <v>9</v>
      </c>
      <c r="F15" s="63">
        <v>26.69</v>
      </c>
      <c r="G15" s="72">
        <v>20.45</v>
      </c>
      <c r="H15" s="72">
        <v>20.45</v>
      </c>
      <c r="I15" s="69">
        <v>27.98</v>
      </c>
      <c r="J15" s="75">
        <v>33.89</v>
      </c>
      <c r="K15" s="75">
        <v>33.49</v>
      </c>
      <c r="L15" s="75">
        <v>28.99</v>
      </c>
      <c r="M15" s="209">
        <v>30.95</v>
      </c>
      <c r="N15" s="324">
        <v>30.95</v>
      </c>
      <c r="O15" s="342">
        <v>30.95</v>
      </c>
      <c r="P15" s="67">
        <f t="shared" si="0"/>
        <v>0</v>
      </c>
      <c r="Q15" s="38">
        <f t="shared" si="1"/>
        <v>15.961034095166724</v>
      </c>
    </row>
    <row r="16" spans="1:17" ht="16.5" thickBot="1">
      <c r="A16">
        <v>10</v>
      </c>
      <c r="B16" s="430"/>
      <c r="C16" s="13" t="s">
        <v>26</v>
      </c>
      <c r="D16" s="14" t="s">
        <v>27</v>
      </c>
      <c r="E16" s="23" t="s">
        <v>4</v>
      </c>
      <c r="F16" s="63">
        <v>4.79</v>
      </c>
      <c r="G16" s="72">
        <v>3.89</v>
      </c>
      <c r="H16" s="72">
        <v>5.79</v>
      </c>
      <c r="I16" s="69">
        <v>5.45</v>
      </c>
      <c r="J16" s="75">
        <v>4.34</v>
      </c>
      <c r="K16" s="75">
        <v>6.39</v>
      </c>
      <c r="L16" s="160">
        <v>4.99</v>
      </c>
      <c r="M16" s="192">
        <v>5.99</v>
      </c>
      <c r="N16" s="324">
        <v>7.49</v>
      </c>
      <c r="O16" s="342">
        <v>5.99</v>
      </c>
      <c r="P16" s="67">
        <f t="shared" si="0"/>
        <v>-20.026702269692933</v>
      </c>
      <c r="Q16" s="38">
        <f t="shared" si="1"/>
        <v>25.052192066805844</v>
      </c>
    </row>
    <row r="17" spans="1:17" ht="16.5" thickBot="1">
      <c r="A17">
        <v>11</v>
      </c>
      <c r="B17" s="430"/>
      <c r="C17" s="13" t="s">
        <v>28</v>
      </c>
      <c r="D17" s="14" t="s">
        <v>27</v>
      </c>
      <c r="E17" s="23" t="s">
        <v>6</v>
      </c>
      <c r="F17" s="63">
        <v>4.79</v>
      </c>
      <c r="G17" s="72">
        <v>3.39</v>
      </c>
      <c r="H17" s="72">
        <v>5.79</v>
      </c>
      <c r="I17" s="69">
        <v>5.56</v>
      </c>
      <c r="J17" s="75">
        <v>5.05</v>
      </c>
      <c r="K17" s="75">
        <v>4.99</v>
      </c>
      <c r="L17" s="75">
        <v>5.99</v>
      </c>
      <c r="M17" s="192">
        <v>5.99</v>
      </c>
      <c r="N17" s="303">
        <v>6.49</v>
      </c>
      <c r="O17" s="342">
        <v>5.99</v>
      </c>
      <c r="P17" s="67">
        <f t="shared" si="0"/>
        <v>-7.7041602465331351</v>
      </c>
      <c r="Q17" s="38">
        <f t="shared" si="1"/>
        <v>25.052192066805844</v>
      </c>
    </row>
    <row r="18" spans="1:17" ht="16.5" thickBot="1">
      <c r="A18">
        <v>12</v>
      </c>
      <c r="B18" s="430"/>
      <c r="C18" s="13" t="s">
        <v>29</v>
      </c>
      <c r="D18" s="14" t="s">
        <v>30</v>
      </c>
      <c r="E18" s="23" t="s">
        <v>31</v>
      </c>
      <c r="F18" s="64">
        <v>15.98</v>
      </c>
      <c r="G18" s="72">
        <v>15.98</v>
      </c>
      <c r="H18" s="72">
        <v>15.98</v>
      </c>
      <c r="I18" s="69">
        <v>20.74</v>
      </c>
      <c r="J18" s="129">
        <v>20.74</v>
      </c>
      <c r="K18" s="75">
        <v>20.49</v>
      </c>
      <c r="L18" s="127">
        <v>20.49</v>
      </c>
      <c r="M18" s="209">
        <v>18.989999999999998</v>
      </c>
      <c r="N18" s="303">
        <v>14.98</v>
      </c>
      <c r="O18" s="342">
        <v>16.989999999999998</v>
      </c>
      <c r="P18" s="67">
        <f t="shared" si="0"/>
        <v>13.417890520694243</v>
      </c>
      <c r="Q18" s="38">
        <f t="shared" si="1"/>
        <v>6.320400500625766</v>
      </c>
    </row>
    <row r="19" spans="1:17" ht="16.5" thickBot="1">
      <c r="A19">
        <v>13</v>
      </c>
      <c r="B19" s="430"/>
      <c r="C19" s="13" t="s">
        <v>29</v>
      </c>
      <c r="D19" s="14" t="s">
        <v>32</v>
      </c>
      <c r="E19" s="23" t="s">
        <v>31</v>
      </c>
      <c r="F19" s="63">
        <v>12.49</v>
      </c>
      <c r="G19" s="72">
        <v>14.49</v>
      </c>
      <c r="H19" s="72">
        <v>15.49</v>
      </c>
      <c r="I19" s="69">
        <v>18.71</v>
      </c>
      <c r="J19" s="127">
        <v>18.71</v>
      </c>
      <c r="K19" s="127">
        <v>18.489999999999998</v>
      </c>
      <c r="L19" s="127">
        <v>18.489999999999998</v>
      </c>
      <c r="M19" s="192">
        <v>17.29</v>
      </c>
      <c r="N19" s="303">
        <v>17.29</v>
      </c>
      <c r="O19" s="342">
        <v>13.98</v>
      </c>
      <c r="P19" s="67">
        <f t="shared" si="0"/>
        <v>-19.144013880855979</v>
      </c>
      <c r="Q19" s="38">
        <f t="shared" si="1"/>
        <v>11.92954363490793</v>
      </c>
    </row>
    <row r="20" spans="1:17" ht="16.5" thickBot="1">
      <c r="A20">
        <v>14</v>
      </c>
      <c r="B20" s="430"/>
      <c r="C20" s="13" t="s">
        <v>29</v>
      </c>
      <c r="D20" s="14" t="s">
        <v>33</v>
      </c>
      <c r="E20" s="23" t="s">
        <v>31</v>
      </c>
      <c r="F20" s="63">
        <v>11.49</v>
      </c>
      <c r="G20" s="72">
        <v>13.79</v>
      </c>
      <c r="H20" s="72">
        <v>13.98</v>
      </c>
      <c r="I20" s="69">
        <v>14.97</v>
      </c>
      <c r="J20" s="75">
        <v>17.190000000000001</v>
      </c>
      <c r="K20" s="127">
        <v>20.79</v>
      </c>
      <c r="L20" s="75">
        <v>20.79</v>
      </c>
      <c r="M20" s="192">
        <v>15.98</v>
      </c>
      <c r="N20" s="303">
        <v>15.98</v>
      </c>
      <c r="O20" s="342">
        <v>17.38</v>
      </c>
      <c r="P20" s="67">
        <f t="shared" si="0"/>
        <v>8.7609511889862262</v>
      </c>
      <c r="Q20" s="38">
        <f t="shared" si="1"/>
        <v>51.261966927763268</v>
      </c>
    </row>
    <row r="21" spans="1:17" ht="16.5" thickBot="1">
      <c r="A21">
        <v>15</v>
      </c>
      <c r="B21" s="430"/>
      <c r="C21" s="13" t="s">
        <v>42</v>
      </c>
      <c r="D21" s="14" t="s">
        <v>43</v>
      </c>
      <c r="E21" s="23" t="s">
        <v>105</v>
      </c>
      <c r="F21" s="63">
        <v>3.58</v>
      </c>
      <c r="G21" s="72">
        <v>4.29</v>
      </c>
      <c r="H21" s="72">
        <v>3.75</v>
      </c>
      <c r="I21" s="69">
        <v>2.85</v>
      </c>
      <c r="J21" s="127">
        <v>4.04</v>
      </c>
      <c r="K21" s="127">
        <v>4.75</v>
      </c>
      <c r="L21" s="127">
        <v>4.55</v>
      </c>
      <c r="M21" s="209">
        <v>4.59</v>
      </c>
      <c r="N21" s="303">
        <v>4.99</v>
      </c>
      <c r="O21" s="342">
        <v>5.15</v>
      </c>
      <c r="P21" s="67">
        <f t="shared" si="0"/>
        <v>3.2064128256512987</v>
      </c>
      <c r="Q21" s="38">
        <f t="shared" si="1"/>
        <v>43.854748603351965</v>
      </c>
    </row>
    <row r="22" spans="1:17" ht="16.5" thickBot="1">
      <c r="A22">
        <v>16</v>
      </c>
      <c r="B22" s="430"/>
      <c r="C22" s="13" t="s">
        <v>44</v>
      </c>
      <c r="D22" s="14" t="s">
        <v>45</v>
      </c>
      <c r="E22" s="23" t="s">
        <v>106</v>
      </c>
      <c r="F22" s="63">
        <v>4.79</v>
      </c>
      <c r="G22" s="72">
        <v>5.45</v>
      </c>
      <c r="H22" s="72">
        <v>5.29</v>
      </c>
      <c r="I22" s="69">
        <v>6.22</v>
      </c>
      <c r="J22" s="75">
        <v>5.05</v>
      </c>
      <c r="K22" s="127">
        <v>6.99</v>
      </c>
      <c r="L22" s="127">
        <v>6.25</v>
      </c>
      <c r="M22" s="192">
        <v>6.15</v>
      </c>
      <c r="N22" s="303">
        <v>6.49</v>
      </c>
      <c r="O22" s="342">
        <v>6.65</v>
      </c>
      <c r="P22" s="67">
        <f t="shared" si="0"/>
        <v>2.4653312788906021</v>
      </c>
      <c r="Q22" s="38">
        <f t="shared" si="1"/>
        <v>38.830897703549056</v>
      </c>
    </row>
    <row r="23" spans="1:17" ht="16.5" thickBot="1">
      <c r="A23">
        <v>17</v>
      </c>
      <c r="B23" s="430"/>
      <c r="C23" s="13" t="s">
        <v>46</v>
      </c>
      <c r="D23" s="14" t="s">
        <v>21</v>
      </c>
      <c r="E23" s="23" t="s">
        <v>31</v>
      </c>
      <c r="F23" s="75">
        <v>5.82</v>
      </c>
      <c r="G23" s="75">
        <v>5.82</v>
      </c>
      <c r="H23" s="75">
        <v>5.82</v>
      </c>
      <c r="I23" s="75">
        <v>5.82</v>
      </c>
      <c r="J23" s="75">
        <v>5.82</v>
      </c>
      <c r="K23" s="75">
        <v>4.75</v>
      </c>
      <c r="L23" s="75">
        <v>8.15</v>
      </c>
      <c r="M23" s="193">
        <v>4.49</v>
      </c>
      <c r="N23" s="303">
        <v>4.6900000000000004</v>
      </c>
      <c r="O23" s="342">
        <v>4.99</v>
      </c>
      <c r="P23" s="67">
        <f t="shared" si="0"/>
        <v>6.3965884861407147</v>
      </c>
      <c r="Q23" s="38">
        <f t="shared" si="1"/>
        <v>-14.261168384879724</v>
      </c>
    </row>
    <row r="24" spans="1:17" ht="16.5" thickBot="1">
      <c r="A24">
        <v>18</v>
      </c>
      <c r="B24" s="430"/>
      <c r="C24" s="13" t="s">
        <v>47</v>
      </c>
      <c r="D24" s="14" t="s">
        <v>48</v>
      </c>
      <c r="E24" s="23" t="s">
        <v>49</v>
      </c>
      <c r="F24" s="64">
        <v>5.45</v>
      </c>
      <c r="G24" s="72">
        <v>5.45</v>
      </c>
      <c r="H24" s="72">
        <v>5.15</v>
      </c>
      <c r="I24" s="69">
        <v>6.63</v>
      </c>
      <c r="J24" s="76">
        <v>7.24</v>
      </c>
      <c r="K24" s="75">
        <v>7.15</v>
      </c>
      <c r="L24" s="75">
        <v>7.15</v>
      </c>
      <c r="M24" s="209">
        <v>11.59</v>
      </c>
      <c r="N24" s="324">
        <v>11.59</v>
      </c>
      <c r="O24" s="342">
        <v>11.59</v>
      </c>
      <c r="P24" s="67">
        <f t="shared" si="0"/>
        <v>0</v>
      </c>
      <c r="Q24" s="38">
        <f t="shared" si="1"/>
        <v>112.66055045871559</v>
      </c>
    </row>
    <row r="25" spans="1:17" ht="16.5" thickBot="1">
      <c r="A25">
        <v>19</v>
      </c>
      <c r="B25" s="430"/>
      <c r="C25" s="13" t="s">
        <v>50</v>
      </c>
      <c r="D25" s="14" t="s">
        <v>51</v>
      </c>
      <c r="E25" s="23" t="s">
        <v>9</v>
      </c>
      <c r="F25" s="63">
        <v>15.99</v>
      </c>
      <c r="G25" s="72">
        <v>15.59</v>
      </c>
      <c r="H25" s="72">
        <v>15.59</v>
      </c>
      <c r="I25" s="69">
        <v>18.670000000000002</v>
      </c>
      <c r="J25" s="69">
        <v>18.670000000000002</v>
      </c>
      <c r="K25" s="75">
        <v>22.25</v>
      </c>
      <c r="L25" s="75">
        <v>23.75</v>
      </c>
      <c r="M25" s="192">
        <v>22.65</v>
      </c>
      <c r="N25" s="324">
        <v>22.99</v>
      </c>
      <c r="O25" s="342">
        <v>22.89</v>
      </c>
      <c r="P25" s="67">
        <f t="shared" si="0"/>
        <v>-0.43497172683774465</v>
      </c>
      <c r="Q25" s="38">
        <f t="shared" si="1"/>
        <v>43.151969981238267</v>
      </c>
    </row>
    <row r="26" spans="1:17" ht="16.5" thickBot="1">
      <c r="A26">
        <v>20</v>
      </c>
      <c r="B26" s="430"/>
      <c r="C26" s="13" t="s">
        <v>52</v>
      </c>
      <c r="D26" s="14" t="s">
        <v>53</v>
      </c>
      <c r="E26" s="23" t="s">
        <v>49</v>
      </c>
      <c r="F26" s="72">
        <v>6.89</v>
      </c>
      <c r="G26" s="72">
        <v>6.89</v>
      </c>
      <c r="H26" s="72">
        <v>8.75</v>
      </c>
      <c r="I26" s="69">
        <v>9.5</v>
      </c>
      <c r="J26" s="129">
        <v>10.58</v>
      </c>
      <c r="K26" s="129">
        <v>10.58</v>
      </c>
      <c r="L26" s="75">
        <v>10.58</v>
      </c>
      <c r="M26" s="189">
        <v>9.25</v>
      </c>
      <c r="N26" s="314">
        <v>7.99</v>
      </c>
      <c r="O26" s="397"/>
      <c r="P26" s="67">
        <f t="shared" si="0"/>
        <v>-100</v>
      </c>
      <c r="Q26" s="38">
        <f t="shared" si="1"/>
        <v>-100</v>
      </c>
    </row>
    <row r="27" spans="1:17" ht="16.5" thickBot="1">
      <c r="A27">
        <v>21</v>
      </c>
      <c r="B27" s="430"/>
      <c r="C27" s="13" t="s">
        <v>54</v>
      </c>
      <c r="D27" s="14" t="s">
        <v>55</v>
      </c>
      <c r="E27" s="23" t="s">
        <v>49</v>
      </c>
      <c r="F27" s="63">
        <v>7.69</v>
      </c>
      <c r="G27" s="63">
        <v>7.69</v>
      </c>
      <c r="H27" s="72">
        <v>7.99</v>
      </c>
      <c r="I27" s="69">
        <v>7.58</v>
      </c>
      <c r="J27" s="127">
        <v>9.81</v>
      </c>
      <c r="K27" s="127">
        <v>10.59</v>
      </c>
      <c r="L27" s="160">
        <v>10.59</v>
      </c>
      <c r="M27" s="209">
        <v>10.95</v>
      </c>
      <c r="N27" s="314">
        <v>8.2899999999999991</v>
      </c>
      <c r="O27" s="342">
        <v>9.7899999999999991</v>
      </c>
      <c r="P27" s="67">
        <f t="shared" si="0"/>
        <v>18.094089264173704</v>
      </c>
      <c r="Q27" s="38">
        <f t="shared" si="1"/>
        <v>27.308192457737306</v>
      </c>
    </row>
    <row r="28" spans="1:17" ht="16.5" thickBot="1">
      <c r="A28">
        <v>22</v>
      </c>
      <c r="B28" s="430"/>
      <c r="C28" s="13" t="s">
        <v>52</v>
      </c>
      <c r="D28" s="14" t="s">
        <v>8</v>
      </c>
      <c r="E28" s="23" t="s">
        <v>49</v>
      </c>
      <c r="F28" s="63">
        <v>5.88</v>
      </c>
      <c r="G28" s="72">
        <v>5.77</v>
      </c>
      <c r="H28" s="72">
        <v>4.99</v>
      </c>
      <c r="I28" s="69">
        <v>6.87</v>
      </c>
      <c r="J28" s="75">
        <v>6.93</v>
      </c>
      <c r="K28" s="75">
        <v>7.49</v>
      </c>
      <c r="L28" s="75">
        <v>8.89</v>
      </c>
      <c r="M28" s="193">
        <v>7.49</v>
      </c>
      <c r="N28" s="314">
        <v>7.99</v>
      </c>
      <c r="O28" s="342">
        <v>5.98</v>
      </c>
      <c r="P28" s="67">
        <f t="shared" si="0"/>
        <v>-25.156445556946181</v>
      </c>
      <c r="Q28" s="38">
        <f t="shared" si="1"/>
        <v>1.7006802721088405</v>
      </c>
    </row>
    <row r="29" spans="1:17" ht="16.5" thickBot="1">
      <c r="A29">
        <v>23</v>
      </c>
      <c r="B29" s="430"/>
      <c r="C29" s="13" t="s">
        <v>61</v>
      </c>
      <c r="D29" s="14" t="s">
        <v>62</v>
      </c>
      <c r="E29" s="23" t="s">
        <v>12</v>
      </c>
      <c r="F29" s="63">
        <v>3.45</v>
      </c>
      <c r="G29" s="72">
        <v>2.99</v>
      </c>
      <c r="H29" s="72">
        <v>3.45</v>
      </c>
      <c r="I29" s="69">
        <v>4.2</v>
      </c>
      <c r="J29" s="127">
        <v>5.52</v>
      </c>
      <c r="K29" s="75">
        <v>4.95</v>
      </c>
      <c r="L29" s="75">
        <v>6.19</v>
      </c>
      <c r="M29" s="193">
        <v>4.6500000000000004</v>
      </c>
      <c r="N29" s="303">
        <v>5.15</v>
      </c>
      <c r="O29" s="342">
        <v>3.89</v>
      </c>
      <c r="P29" s="67">
        <f t="shared" si="0"/>
        <v>-24.466019417475735</v>
      </c>
      <c r="Q29" s="38">
        <f t="shared" si="1"/>
        <v>12.753623188405797</v>
      </c>
    </row>
    <row r="30" spans="1:17" ht="16.5" thickBot="1">
      <c r="A30">
        <v>24</v>
      </c>
      <c r="B30" s="430"/>
      <c r="C30" s="13" t="s">
        <v>61</v>
      </c>
      <c r="D30" s="14" t="s">
        <v>8</v>
      </c>
      <c r="E30" s="23" t="s">
        <v>12</v>
      </c>
      <c r="F30" s="63">
        <v>3.19</v>
      </c>
      <c r="G30" s="72">
        <v>2.99</v>
      </c>
      <c r="H30" s="72">
        <v>3.35</v>
      </c>
      <c r="I30" s="69">
        <v>4.2</v>
      </c>
      <c r="J30" s="129">
        <v>5.21</v>
      </c>
      <c r="K30" s="127">
        <v>4.95</v>
      </c>
      <c r="L30" s="75">
        <v>5.99</v>
      </c>
      <c r="M30" s="168">
        <v>4.6500000000000004</v>
      </c>
      <c r="N30" s="303">
        <v>5.16</v>
      </c>
      <c r="O30" s="342">
        <v>3.89</v>
      </c>
      <c r="P30" s="67">
        <f t="shared" si="0"/>
        <v>-24.612403100775197</v>
      </c>
      <c r="Q30" s="38">
        <f t="shared" si="1"/>
        <v>21.943573667711604</v>
      </c>
    </row>
    <row r="31" spans="1:17" ht="16.5" thickBot="1">
      <c r="A31">
        <v>25</v>
      </c>
      <c r="B31" s="430"/>
      <c r="C31" s="13" t="s">
        <v>66</v>
      </c>
      <c r="D31" s="14" t="s">
        <v>8</v>
      </c>
      <c r="E31" s="23" t="s">
        <v>31</v>
      </c>
      <c r="F31" s="63">
        <v>2.59</v>
      </c>
      <c r="G31" s="72">
        <v>2.75</v>
      </c>
      <c r="H31" s="72">
        <v>2.4500000000000002</v>
      </c>
      <c r="I31" s="69">
        <v>2.72</v>
      </c>
      <c r="J31" s="75">
        <v>2.99</v>
      </c>
      <c r="K31" s="127">
        <v>3.99</v>
      </c>
      <c r="L31" s="75">
        <v>3.95</v>
      </c>
      <c r="M31" s="192">
        <v>4.29</v>
      </c>
      <c r="N31" s="303">
        <v>3.99</v>
      </c>
      <c r="O31" s="342">
        <v>3.99</v>
      </c>
      <c r="P31" s="67">
        <f t="shared" si="0"/>
        <v>0</v>
      </c>
      <c r="Q31" s="38">
        <f t="shared" si="1"/>
        <v>54.054054054054063</v>
      </c>
    </row>
    <row r="32" spans="1:17" ht="16.5" thickBot="1">
      <c r="A32">
        <v>26</v>
      </c>
      <c r="B32" s="430"/>
      <c r="C32" s="13" t="s">
        <v>67</v>
      </c>
      <c r="D32" s="14" t="s">
        <v>68</v>
      </c>
      <c r="E32" s="23" t="s">
        <v>69</v>
      </c>
      <c r="F32" s="63">
        <v>2.79</v>
      </c>
      <c r="G32" s="72">
        <v>2.99</v>
      </c>
      <c r="H32" s="72">
        <v>2.99</v>
      </c>
      <c r="I32" s="69">
        <v>3.84</v>
      </c>
      <c r="J32" s="127">
        <v>4.2</v>
      </c>
      <c r="K32" s="75">
        <v>4.25</v>
      </c>
      <c r="L32" s="75">
        <v>3.95</v>
      </c>
      <c r="M32" s="192">
        <v>4.29</v>
      </c>
      <c r="N32" s="324">
        <v>4.3499999999999996</v>
      </c>
      <c r="O32" s="342">
        <v>4.17</v>
      </c>
      <c r="P32" s="67">
        <f t="shared" si="0"/>
        <v>-4.1379310344827474</v>
      </c>
      <c r="Q32" s="38">
        <f t="shared" si="1"/>
        <v>49.462365591397855</v>
      </c>
    </row>
    <row r="33" spans="1:17" ht="16.5" thickBot="1">
      <c r="A33">
        <v>27</v>
      </c>
      <c r="B33" s="430"/>
      <c r="C33" s="13" t="s">
        <v>70</v>
      </c>
      <c r="D33" s="14" t="s">
        <v>71</v>
      </c>
      <c r="E33" s="23" t="s">
        <v>105</v>
      </c>
      <c r="F33" s="63">
        <v>2.99</v>
      </c>
      <c r="G33" s="72">
        <v>2.99</v>
      </c>
      <c r="H33" s="72">
        <v>2.99</v>
      </c>
      <c r="I33" s="69">
        <v>3</v>
      </c>
      <c r="J33" s="69">
        <v>3</v>
      </c>
      <c r="K33" s="75">
        <v>4.45</v>
      </c>
      <c r="L33" s="127">
        <v>4.45</v>
      </c>
      <c r="M33" s="209">
        <v>5.85</v>
      </c>
      <c r="N33" s="324">
        <v>5.85</v>
      </c>
      <c r="O33" s="342">
        <v>6.55</v>
      </c>
      <c r="P33" s="67">
        <f t="shared" si="0"/>
        <v>11.965811965811966</v>
      </c>
      <c r="Q33" s="38">
        <f t="shared" si="1"/>
        <v>119.06354515050165</v>
      </c>
    </row>
    <row r="34" spans="1:17" ht="16.5" thickBot="1">
      <c r="A34">
        <v>28</v>
      </c>
      <c r="B34" s="430"/>
      <c r="C34" s="13" t="s">
        <v>72</v>
      </c>
      <c r="D34" s="14" t="s">
        <v>73</v>
      </c>
      <c r="E34" s="23" t="s">
        <v>74</v>
      </c>
      <c r="F34" s="64">
        <v>7.89</v>
      </c>
      <c r="G34" s="72">
        <v>7.89</v>
      </c>
      <c r="H34" s="72">
        <v>7.89</v>
      </c>
      <c r="I34" s="69">
        <v>14.62</v>
      </c>
      <c r="J34" s="127">
        <v>14.62</v>
      </c>
      <c r="K34" s="127">
        <v>14.62</v>
      </c>
      <c r="L34" s="75">
        <v>9.99</v>
      </c>
      <c r="M34" s="193">
        <v>7.39</v>
      </c>
      <c r="N34" s="303">
        <v>5.99</v>
      </c>
      <c r="O34" s="342">
        <v>4.6900000000000004</v>
      </c>
      <c r="P34" s="67">
        <f t="shared" si="0"/>
        <v>-21.70283806343906</v>
      </c>
      <c r="Q34" s="38">
        <f t="shared" si="1"/>
        <v>-40.557667934093779</v>
      </c>
    </row>
    <row r="35" spans="1:17" ht="16.5" thickBot="1">
      <c r="A35">
        <v>29</v>
      </c>
      <c r="B35" s="430"/>
      <c r="C35" s="13" t="s">
        <v>72</v>
      </c>
      <c r="D35" s="14" t="s">
        <v>8</v>
      </c>
      <c r="E35" s="23" t="s">
        <v>74</v>
      </c>
      <c r="F35" s="63">
        <v>6.75</v>
      </c>
      <c r="G35" s="72">
        <v>8.35</v>
      </c>
      <c r="H35" s="72">
        <v>8.2899999999999991</v>
      </c>
      <c r="I35" s="69">
        <v>9.1</v>
      </c>
      <c r="J35" s="75">
        <v>9.1</v>
      </c>
      <c r="K35" s="75">
        <v>8.98</v>
      </c>
      <c r="L35" s="75">
        <v>9.4499999999999993</v>
      </c>
      <c r="M35" s="192">
        <v>6.99</v>
      </c>
      <c r="N35" s="303">
        <v>5.66</v>
      </c>
      <c r="O35" s="342">
        <v>4.6900000000000004</v>
      </c>
      <c r="P35" s="67">
        <f t="shared" si="0"/>
        <v>-17.137809187279146</v>
      </c>
      <c r="Q35" s="38">
        <f t="shared" si="1"/>
        <v>-30.518518518518505</v>
      </c>
    </row>
    <row r="36" spans="1:17" ht="16.5" thickBot="1">
      <c r="A36">
        <v>30</v>
      </c>
      <c r="B36" s="430"/>
      <c r="C36" s="13" t="s">
        <v>88</v>
      </c>
      <c r="D36" s="14" t="s">
        <v>8</v>
      </c>
      <c r="E36" s="23" t="s">
        <v>82</v>
      </c>
      <c r="F36" s="63">
        <v>1.65</v>
      </c>
      <c r="G36" s="72">
        <v>1.69</v>
      </c>
      <c r="H36" s="72">
        <v>1.69</v>
      </c>
      <c r="I36" s="69">
        <v>1.71</v>
      </c>
      <c r="J36" s="75">
        <v>1.71</v>
      </c>
      <c r="K36" s="127">
        <v>2.75</v>
      </c>
      <c r="L36" s="127">
        <v>2.95</v>
      </c>
      <c r="M36" s="209">
        <v>2.85</v>
      </c>
      <c r="N36" s="303">
        <v>2.85</v>
      </c>
      <c r="O36" s="342">
        <v>2.29</v>
      </c>
      <c r="P36" s="67">
        <f t="shared" si="0"/>
        <v>-19.649122807017548</v>
      </c>
      <c r="Q36" s="38">
        <f t="shared" si="1"/>
        <v>38.787878787878782</v>
      </c>
    </row>
    <row r="37" spans="1:17" ht="16.5" thickBot="1">
      <c r="A37">
        <v>31</v>
      </c>
      <c r="B37" s="430"/>
      <c r="C37" s="13" t="s">
        <v>89</v>
      </c>
      <c r="D37" s="14" t="s">
        <v>90</v>
      </c>
      <c r="E37" s="23" t="s">
        <v>91</v>
      </c>
      <c r="F37" s="63">
        <v>5.15</v>
      </c>
      <c r="G37" s="72">
        <v>5.15</v>
      </c>
      <c r="H37" s="72">
        <v>5.15</v>
      </c>
      <c r="I37" s="69">
        <v>4.95</v>
      </c>
      <c r="J37" s="75">
        <v>5.05</v>
      </c>
      <c r="K37" s="75">
        <v>5.45</v>
      </c>
      <c r="L37" s="127">
        <v>7.99</v>
      </c>
      <c r="M37" s="209">
        <v>6.29</v>
      </c>
      <c r="N37" s="303">
        <v>5.79</v>
      </c>
      <c r="O37" s="342">
        <v>6.75</v>
      </c>
      <c r="P37" s="67">
        <f t="shared" si="0"/>
        <v>16.580310880829018</v>
      </c>
      <c r="Q37" s="38">
        <f t="shared" si="1"/>
        <v>31.06796116504853</v>
      </c>
    </row>
    <row r="38" spans="1:17" ht="16.5" thickBot="1">
      <c r="A38">
        <v>32</v>
      </c>
      <c r="B38" s="431"/>
      <c r="C38" s="13" t="s">
        <v>92</v>
      </c>
      <c r="D38" s="14" t="s">
        <v>93</v>
      </c>
      <c r="E38" s="23" t="s">
        <v>94</v>
      </c>
      <c r="F38" s="63">
        <v>4.3899999999999997</v>
      </c>
      <c r="G38" s="72">
        <v>4.3899999999999997</v>
      </c>
      <c r="H38" s="72">
        <v>4.49</v>
      </c>
      <c r="I38" s="69">
        <v>4.54</v>
      </c>
      <c r="J38" s="130">
        <v>4.91</v>
      </c>
      <c r="K38" s="123">
        <v>3.99</v>
      </c>
      <c r="L38" s="112">
        <v>4.59</v>
      </c>
      <c r="M38" s="195">
        <v>5.69</v>
      </c>
      <c r="N38" s="314">
        <v>5.35</v>
      </c>
      <c r="O38" s="342">
        <v>4.49</v>
      </c>
      <c r="P38" s="67">
        <f t="shared" si="0"/>
        <v>-16.074766355140184</v>
      </c>
      <c r="Q38" s="38">
        <f t="shared" si="1"/>
        <v>2.2779043280182236</v>
      </c>
    </row>
    <row r="39" spans="1:17" ht="16.5" thickBot="1">
      <c r="A39">
        <v>33</v>
      </c>
      <c r="B39" s="429" t="s">
        <v>225</v>
      </c>
      <c r="C39" s="13" t="s">
        <v>10</v>
      </c>
      <c r="D39" s="14" t="s">
        <v>11</v>
      </c>
      <c r="E39" s="23" t="s">
        <v>12</v>
      </c>
      <c r="F39" s="63">
        <v>3.39</v>
      </c>
      <c r="G39" s="72">
        <v>2.99</v>
      </c>
      <c r="H39" s="72">
        <v>2.99</v>
      </c>
      <c r="I39" s="69">
        <v>3.69</v>
      </c>
      <c r="J39" s="121">
        <v>3.03</v>
      </c>
      <c r="K39" s="75">
        <v>4.1500000000000004</v>
      </c>
      <c r="L39" s="75">
        <v>3.89</v>
      </c>
      <c r="M39" s="209">
        <v>4.3499999999999996</v>
      </c>
      <c r="N39" s="314">
        <v>3.69</v>
      </c>
      <c r="O39" s="342">
        <v>3.85</v>
      </c>
      <c r="P39" s="67">
        <f t="shared" si="0"/>
        <v>4.3360433604336066</v>
      </c>
      <c r="Q39" s="38">
        <f t="shared" si="1"/>
        <v>13.569321533923301</v>
      </c>
    </row>
    <row r="40" spans="1:17" ht="16.5" thickBot="1">
      <c r="A40">
        <v>34</v>
      </c>
      <c r="B40" s="430"/>
      <c r="C40" s="13" t="s">
        <v>10</v>
      </c>
      <c r="D40" s="14" t="s">
        <v>8</v>
      </c>
      <c r="E40" s="23" t="s">
        <v>13</v>
      </c>
      <c r="F40" s="63">
        <v>2.85</v>
      </c>
      <c r="G40" s="72">
        <v>2.85</v>
      </c>
      <c r="H40" s="72">
        <v>2.85</v>
      </c>
      <c r="I40" s="69">
        <v>3.69</v>
      </c>
      <c r="J40" s="76">
        <v>3.03</v>
      </c>
      <c r="K40" s="127">
        <v>4.1500000000000004</v>
      </c>
      <c r="L40" s="75">
        <v>3.89</v>
      </c>
      <c r="M40" s="209">
        <v>3.89</v>
      </c>
      <c r="N40" s="303">
        <v>3.69</v>
      </c>
      <c r="O40" s="342">
        <v>3.85</v>
      </c>
      <c r="P40" s="67">
        <f t="shared" si="0"/>
        <v>4.3360433604336066</v>
      </c>
      <c r="Q40" s="38">
        <f t="shared" si="1"/>
        <v>35.087719298245617</v>
      </c>
    </row>
    <row r="41" spans="1:17" ht="16.5" thickBot="1">
      <c r="A41">
        <v>35</v>
      </c>
      <c r="B41" s="430"/>
      <c r="C41" s="13" t="s">
        <v>14</v>
      </c>
      <c r="D41" s="14" t="s">
        <v>15</v>
      </c>
      <c r="E41" s="23" t="s">
        <v>103</v>
      </c>
      <c r="F41" s="63">
        <v>9.98</v>
      </c>
      <c r="G41" s="72">
        <v>17.45</v>
      </c>
      <c r="H41" s="72">
        <v>16.45</v>
      </c>
      <c r="I41" s="69">
        <v>20.83</v>
      </c>
      <c r="J41" s="128">
        <v>22.25</v>
      </c>
      <c r="K41" s="75">
        <v>21.99</v>
      </c>
      <c r="L41" s="75">
        <v>20.89</v>
      </c>
      <c r="M41" s="189">
        <v>15.99</v>
      </c>
      <c r="N41" s="314">
        <v>6.99</v>
      </c>
      <c r="O41" s="342">
        <v>19.89</v>
      </c>
      <c r="P41" s="67">
        <f t="shared" si="0"/>
        <v>184.54935622317595</v>
      </c>
      <c r="Q41" s="38">
        <f t="shared" si="1"/>
        <v>99.298597194388776</v>
      </c>
    </row>
    <row r="42" spans="1:17" ht="16.5" thickBot="1">
      <c r="A42">
        <v>36</v>
      </c>
      <c r="B42" s="430"/>
      <c r="C42" s="13" t="s">
        <v>14</v>
      </c>
      <c r="D42" s="14" t="s">
        <v>104</v>
      </c>
      <c r="E42" s="23" t="s">
        <v>103</v>
      </c>
      <c r="F42" s="63">
        <v>4.9800000000000004</v>
      </c>
      <c r="G42" s="72">
        <v>4.9800000000000004</v>
      </c>
      <c r="H42" s="72">
        <v>4.9800000000000004</v>
      </c>
      <c r="I42" s="72">
        <v>4.9800000000000004</v>
      </c>
      <c r="J42" s="72">
        <v>4.9800000000000004</v>
      </c>
      <c r="K42" s="72">
        <v>4.9800000000000004</v>
      </c>
      <c r="L42" s="75">
        <v>4.28</v>
      </c>
      <c r="M42" s="193">
        <v>5.29</v>
      </c>
      <c r="N42" s="314">
        <v>5.59</v>
      </c>
      <c r="O42" s="342">
        <v>5.19</v>
      </c>
      <c r="P42" s="67">
        <f t="shared" si="0"/>
        <v>-7.1556350626118075</v>
      </c>
      <c r="Q42" s="38">
        <f t="shared" si="1"/>
        <v>4.216867469879503</v>
      </c>
    </row>
    <row r="43" spans="1:17" ht="16.5" thickBot="1">
      <c r="A43">
        <v>37</v>
      </c>
      <c r="B43" s="430"/>
      <c r="C43" s="13" t="s">
        <v>34</v>
      </c>
      <c r="D43" s="14" t="s">
        <v>35</v>
      </c>
      <c r="E43" s="23" t="s">
        <v>36</v>
      </c>
      <c r="F43" s="63">
        <v>4.1900000000000004</v>
      </c>
      <c r="G43" s="72">
        <v>4.1900000000000004</v>
      </c>
      <c r="H43" s="72">
        <v>2.99</v>
      </c>
      <c r="I43" s="69">
        <v>5.45</v>
      </c>
      <c r="J43" s="127">
        <v>6.77</v>
      </c>
      <c r="K43" s="127">
        <v>5.7</v>
      </c>
      <c r="L43" s="127">
        <v>5.7</v>
      </c>
      <c r="M43" s="192">
        <v>4.99</v>
      </c>
      <c r="N43" s="327">
        <v>5.99</v>
      </c>
      <c r="O43" s="342">
        <v>6.39</v>
      </c>
      <c r="P43" s="67">
        <f t="shared" si="0"/>
        <v>6.6777963272120218</v>
      </c>
      <c r="Q43" s="38">
        <f t="shared" si="1"/>
        <v>52.505966587112169</v>
      </c>
    </row>
    <row r="44" spans="1:17" ht="16.5" thickBot="1">
      <c r="A44">
        <v>38</v>
      </c>
      <c r="B44" s="430"/>
      <c r="C44" s="13" t="s">
        <v>34</v>
      </c>
      <c r="D44" s="14" t="s">
        <v>37</v>
      </c>
      <c r="E44" s="23" t="s">
        <v>36</v>
      </c>
      <c r="F44" s="63">
        <v>4.1900000000000004</v>
      </c>
      <c r="G44" s="72">
        <v>5.01</v>
      </c>
      <c r="H44" s="72">
        <v>4.1900000000000004</v>
      </c>
      <c r="I44" s="69">
        <v>3.23</v>
      </c>
      <c r="J44" s="127">
        <v>6.97</v>
      </c>
      <c r="K44" s="75">
        <v>6.39</v>
      </c>
      <c r="L44" s="75">
        <v>6.39</v>
      </c>
      <c r="M44" s="193">
        <v>4.3899999999999997</v>
      </c>
      <c r="N44" s="303">
        <v>4.29</v>
      </c>
      <c r="O44" s="342">
        <v>5.39</v>
      </c>
      <c r="P44" s="67">
        <f t="shared" si="0"/>
        <v>25.641025641025635</v>
      </c>
      <c r="Q44" s="38">
        <f t="shared" si="1"/>
        <v>28.639618138424822</v>
      </c>
    </row>
    <row r="45" spans="1:17" ht="16.5" thickBot="1">
      <c r="A45">
        <v>39</v>
      </c>
      <c r="B45" s="430"/>
      <c r="C45" s="13" t="s">
        <v>38</v>
      </c>
      <c r="D45" s="14" t="s">
        <v>121</v>
      </c>
      <c r="E45" s="23" t="s">
        <v>39</v>
      </c>
      <c r="F45" s="63">
        <v>5.55</v>
      </c>
      <c r="G45" s="72">
        <v>5.55</v>
      </c>
      <c r="H45" s="72">
        <v>4.99</v>
      </c>
      <c r="I45" s="69">
        <v>6.64</v>
      </c>
      <c r="J45" s="127">
        <v>7.48</v>
      </c>
      <c r="K45" s="121">
        <v>5.89</v>
      </c>
      <c r="L45" s="75">
        <v>6.29</v>
      </c>
      <c r="M45" s="192">
        <v>7.29</v>
      </c>
      <c r="N45" s="303">
        <v>7.29</v>
      </c>
      <c r="O45" s="342">
        <v>9.49</v>
      </c>
      <c r="P45" s="67">
        <f t="shared" si="0"/>
        <v>30.178326474622764</v>
      </c>
      <c r="Q45" s="38">
        <f t="shared" si="1"/>
        <v>70.990990990991008</v>
      </c>
    </row>
    <row r="46" spans="1:17" ht="16.5" thickBot="1">
      <c r="A46">
        <v>40</v>
      </c>
      <c r="B46" s="430"/>
      <c r="C46" s="13" t="s">
        <v>38</v>
      </c>
      <c r="D46" s="14" t="s">
        <v>16</v>
      </c>
      <c r="E46" s="23" t="s">
        <v>39</v>
      </c>
      <c r="F46" s="63">
        <v>2.69</v>
      </c>
      <c r="G46" s="72">
        <v>2.69</v>
      </c>
      <c r="H46" s="72">
        <v>2.69</v>
      </c>
      <c r="I46" s="72">
        <v>2.69</v>
      </c>
      <c r="J46" s="75">
        <v>2.72</v>
      </c>
      <c r="K46" s="75">
        <v>2.72</v>
      </c>
      <c r="L46" s="75">
        <v>2.72</v>
      </c>
      <c r="M46" s="209">
        <v>3.85</v>
      </c>
      <c r="N46" s="303">
        <v>3.85</v>
      </c>
      <c r="O46" s="303">
        <v>3.85</v>
      </c>
      <c r="P46" s="67">
        <f t="shared" si="0"/>
        <v>0</v>
      </c>
      <c r="Q46" s="38">
        <f t="shared" si="1"/>
        <v>43.122676579925667</v>
      </c>
    </row>
    <row r="47" spans="1:17" ht="16.5" thickBot="1">
      <c r="A47">
        <v>41</v>
      </c>
      <c r="B47" s="430"/>
      <c r="C47" s="13" t="s">
        <v>40</v>
      </c>
      <c r="D47" s="14" t="s">
        <v>41</v>
      </c>
      <c r="E47" s="23" t="s">
        <v>39</v>
      </c>
      <c r="F47" s="63">
        <v>2.09</v>
      </c>
      <c r="G47" s="72">
        <v>1.98</v>
      </c>
      <c r="H47" s="72">
        <v>2.39</v>
      </c>
      <c r="I47" s="69">
        <v>2.3199999999999998</v>
      </c>
      <c r="J47" s="78">
        <v>2.3199999999999998</v>
      </c>
      <c r="K47" s="74">
        <v>2.29</v>
      </c>
      <c r="L47" s="161">
        <v>2.39</v>
      </c>
      <c r="M47" s="196">
        <v>2.59</v>
      </c>
      <c r="N47" s="302">
        <v>2.85</v>
      </c>
      <c r="O47" s="342">
        <v>2.89</v>
      </c>
      <c r="P47" s="67">
        <f t="shared" si="0"/>
        <v>1.4035087719298218</v>
      </c>
      <c r="Q47" s="38">
        <f t="shared" si="1"/>
        <v>38.277511961722496</v>
      </c>
    </row>
    <row r="48" spans="1:17" ht="15.75" thickBot="1">
      <c r="A48">
        <v>42</v>
      </c>
      <c r="B48" s="430"/>
      <c r="C48" s="13" t="s">
        <v>40</v>
      </c>
      <c r="D48" s="14" t="s">
        <v>16</v>
      </c>
      <c r="E48" s="23" t="s">
        <v>39</v>
      </c>
      <c r="F48" s="64">
        <v>1.98</v>
      </c>
      <c r="G48" s="72">
        <v>2.25</v>
      </c>
      <c r="H48" s="72">
        <v>1.65</v>
      </c>
      <c r="I48" s="72">
        <v>1.65</v>
      </c>
      <c r="J48" s="72">
        <v>1.65</v>
      </c>
      <c r="K48" s="75">
        <v>2.29</v>
      </c>
      <c r="L48" s="75">
        <v>2.29</v>
      </c>
      <c r="M48" s="75">
        <v>2.29</v>
      </c>
      <c r="N48" s="75">
        <v>2.29</v>
      </c>
      <c r="O48" s="75">
        <v>2.29</v>
      </c>
      <c r="P48" s="67">
        <f t="shared" si="0"/>
        <v>0</v>
      </c>
      <c r="Q48" s="38">
        <f t="shared" si="1"/>
        <v>15.656565656565661</v>
      </c>
    </row>
    <row r="49" spans="1:17" ht="16.5" thickBot="1">
      <c r="A49">
        <v>43</v>
      </c>
      <c r="B49" s="430"/>
      <c r="C49" s="13" t="s">
        <v>58</v>
      </c>
      <c r="D49" s="14" t="s">
        <v>59</v>
      </c>
      <c r="E49" s="23" t="s">
        <v>60</v>
      </c>
      <c r="F49" s="63">
        <v>2.59</v>
      </c>
      <c r="G49" s="72">
        <v>2.29</v>
      </c>
      <c r="H49" s="72">
        <v>2.4900000000000002</v>
      </c>
      <c r="I49" s="69">
        <v>3.23</v>
      </c>
      <c r="J49" s="79">
        <v>2.52</v>
      </c>
      <c r="K49" s="75">
        <v>2.4900000000000002</v>
      </c>
      <c r="L49" s="75">
        <v>2.87</v>
      </c>
      <c r="M49" s="209">
        <v>3.79</v>
      </c>
      <c r="N49" s="327">
        <v>4.1900000000000004</v>
      </c>
      <c r="O49" s="342">
        <v>3.99</v>
      </c>
      <c r="P49" s="67">
        <f t="shared" si="0"/>
        <v>-4.7732696897374751</v>
      </c>
      <c r="Q49" s="38">
        <f t="shared" si="1"/>
        <v>54.054054054054063</v>
      </c>
    </row>
    <row r="50" spans="1:17" ht="16.5" thickBot="1">
      <c r="A50">
        <v>44</v>
      </c>
      <c r="B50" s="430"/>
      <c r="C50" s="13" t="s">
        <v>63</v>
      </c>
      <c r="D50" s="14" t="s">
        <v>64</v>
      </c>
      <c r="E50" s="23" t="s">
        <v>39</v>
      </c>
      <c r="F50" s="63">
        <v>4.3099999999999996</v>
      </c>
      <c r="G50" s="72">
        <v>4.4000000000000004</v>
      </c>
      <c r="H50" s="72">
        <v>4.76</v>
      </c>
      <c r="I50" s="69">
        <v>5.45</v>
      </c>
      <c r="J50" s="76">
        <v>6.09</v>
      </c>
      <c r="K50" s="121">
        <v>4.99</v>
      </c>
      <c r="L50" s="158">
        <v>6.75</v>
      </c>
      <c r="M50" s="209">
        <v>6.99</v>
      </c>
      <c r="N50" s="327">
        <v>6.89</v>
      </c>
      <c r="O50" s="342">
        <v>5.99</v>
      </c>
      <c r="P50" s="67">
        <f t="shared" si="0"/>
        <v>-13.062409288824384</v>
      </c>
      <c r="Q50" s="38">
        <f t="shared" si="1"/>
        <v>38.97911832946636</v>
      </c>
    </row>
    <row r="51" spans="1:17" ht="16.5" thickBot="1">
      <c r="A51">
        <v>45</v>
      </c>
      <c r="B51" s="430"/>
      <c r="C51" s="13" t="s">
        <v>63</v>
      </c>
      <c r="D51" s="14" t="s">
        <v>65</v>
      </c>
      <c r="E51" s="23" t="s">
        <v>39</v>
      </c>
      <c r="F51" s="63">
        <v>3.25</v>
      </c>
      <c r="G51" s="72">
        <v>3.25</v>
      </c>
      <c r="H51" s="72">
        <v>3.25</v>
      </c>
      <c r="I51" s="72">
        <v>3.25</v>
      </c>
      <c r="J51" s="77">
        <v>3.84</v>
      </c>
      <c r="K51" s="127">
        <v>4.1500000000000004</v>
      </c>
      <c r="L51" s="127">
        <v>4.1500000000000004</v>
      </c>
      <c r="M51" s="168">
        <v>4.3499999999999996</v>
      </c>
      <c r="N51" s="314">
        <v>3.55</v>
      </c>
      <c r="O51" s="342">
        <v>3.55</v>
      </c>
      <c r="P51" s="67">
        <f t="shared" si="0"/>
        <v>0</v>
      </c>
      <c r="Q51" s="38">
        <f t="shared" si="1"/>
        <v>9.2307692307692264</v>
      </c>
    </row>
    <row r="52" spans="1:17" ht="16.5" thickBot="1">
      <c r="A52">
        <v>46</v>
      </c>
      <c r="B52" s="430"/>
      <c r="C52" s="13" t="s">
        <v>75</v>
      </c>
      <c r="D52" s="14" t="s">
        <v>76</v>
      </c>
      <c r="E52" s="23" t="s">
        <v>77</v>
      </c>
      <c r="F52" s="63">
        <v>7.28</v>
      </c>
      <c r="G52" s="72">
        <v>7.28</v>
      </c>
      <c r="H52" s="72">
        <v>7.28</v>
      </c>
      <c r="I52" s="72">
        <v>7.28</v>
      </c>
      <c r="J52" s="72">
        <v>7.28</v>
      </c>
      <c r="K52" s="75">
        <v>9.6199999999999992</v>
      </c>
      <c r="L52" s="75">
        <v>9.6</v>
      </c>
      <c r="M52" s="209">
        <v>10.45</v>
      </c>
      <c r="N52" s="303">
        <v>9.7899999999999991</v>
      </c>
      <c r="O52" s="342">
        <v>10.9</v>
      </c>
      <c r="P52" s="67">
        <f t="shared" si="0"/>
        <v>11.338100102145049</v>
      </c>
      <c r="Q52" s="38">
        <f t="shared" si="1"/>
        <v>49.725274725274716</v>
      </c>
    </row>
    <row r="53" spans="1:17" ht="16.5" thickBot="1">
      <c r="A53">
        <v>47</v>
      </c>
      <c r="B53" s="430"/>
      <c r="C53" s="13" t="s">
        <v>78</v>
      </c>
      <c r="D53" s="14" t="s">
        <v>79</v>
      </c>
      <c r="E53" s="23" t="s">
        <v>80</v>
      </c>
      <c r="F53" s="64">
        <v>6.55</v>
      </c>
      <c r="G53" s="72">
        <v>6.55</v>
      </c>
      <c r="H53" s="72">
        <v>6.55</v>
      </c>
      <c r="I53" s="69">
        <v>6.63</v>
      </c>
      <c r="J53" s="148">
        <v>6.63</v>
      </c>
      <c r="K53" s="148">
        <v>6.63</v>
      </c>
      <c r="L53" s="127">
        <v>6.55</v>
      </c>
      <c r="M53" s="189">
        <v>6.25</v>
      </c>
      <c r="N53" s="314">
        <v>6.25</v>
      </c>
      <c r="O53" s="342">
        <v>7.24</v>
      </c>
      <c r="P53" s="67">
        <f t="shared" si="0"/>
        <v>15.840000000000003</v>
      </c>
      <c r="Q53" s="38">
        <f t="shared" si="1"/>
        <v>10.534351145038173</v>
      </c>
    </row>
    <row r="54" spans="1:17" ht="16.5" thickBot="1">
      <c r="A54">
        <v>48</v>
      </c>
      <c r="B54" s="430"/>
      <c r="C54" s="13" t="s">
        <v>81</v>
      </c>
      <c r="D54" s="14" t="s">
        <v>41</v>
      </c>
      <c r="E54" s="23" t="s">
        <v>82</v>
      </c>
      <c r="F54" s="63">
        <v>9.98</v>
      </c>
      <c r="G54" s="72">
        <v>10.99</v>
      </c>
      <c r="H54" s="72">
        <v>12.95</v>
      </c>
      <c r="I54" s="69">
        <v>17.96</v>
      </c>
      <c r="J54" s="131">
        <v>14.62</v>
      </c>
      <c r="K54" s="127">
        <v>14.45</v>
      </c>
      <c r="L54" s="160">
        <v>10.89</v>
      </c>
      <c r="M54" s="189">
        <v>13.99</v>
      </c>
      <c r="N54" s="327">
        <v>19.45</v>
      </c>
      <c r="O54" s="342">
        <v>12.65</v>
      </c>
      <c r="P54" s="67">
        <f t="shared" si="0"/>
        <v>-34.961439588688947</v>
      </c>
      <c r="Q54" s="38">
        <f t="shared" si="1"/>
        <v>26.753507014028045</v>
      </c>
    </row>
    <row r="55" spans="1:17" ht="16.5" thickBot="1">
      <c r="A55">
        <v>49</v>
      </c>
      <c r="B55" s="430"/>
      <c r="C55" s="13" t="s">
        <v>81</v>
      </c>
      <c r="D55" s="14" t="s">
        <v>8</v>
      </c>
      <c r="E55" s="23" t="s">
        <v>82</v>
      </c>
      <c r="F55" s="63">
        <v>9.4499999999999993</v>
      </c>
      <c r="G55" s="72">
        <v>10.59</v>
      </c>
      <c r="H55" s="72">
        <v>12.95</v>
      </c>
      <c r="I55" s="69">
        <v>10.72</v>
      </c>
      <c r="J55" s="79">
        <v>10.72</v>
      </c>
      <c r="K55" s="75">
        <v>11.95</v>
      </c>
      <c r="L55" s="160">
        <v>10.89</v>
      </c>
      <c r="M55" s="168">
        <v>13.99</v>
      </c>
      <c r="N55" s="303">
        <v>15.69</v>
      </c>
      <c r="O55" s="342">
        <v>12.95</v>
      </c>
      <c r="P55" s="67">
        <f t="shared" si="0"/>
        <v>-17.463352453792226</v>
      </c>
      <c r="Q55" s="38">
        <f t="shared" si="1"/>
        <v>37.037037037037038</v>
      </c>
    </row>
    <row r="56" spans="1:17" ht="16.5" thickBot="1">
      <c r="A56">
        <v>50</v>
      </c>
      <c r="B56" s="430"/>
      <c r="C56" s="13" t="s">
        <v>83</v>
      </c>
      <c r="D56" s="14" t="s">
        <v>84</v>
      </c>
      <c r="E56" s="23" t="s">
        <v>85</v>
      </c>
      <c r="F56" s="63">
        <v>10.45</v>
      </c>
      <c r="G56" s="72">
        <v>10.45</v>
      </c>
      <c r="H56" s="72">
        <v>10.45</v>
      </c>
      <c r="I56" s="69">
        <v>11.11</v>
      </c>
      <c r="J56" s="131">
        <v>18.670000000000002</v>
      </c>
      <c r="K56" s="127">
        <v>18.45</v>
      </c>
      <c r="L56" s="127">
        <v>18.45</v>
      </c>
      <c r="M56" s="189">
        <v>11.456</v>
      </c>
      <c r="N56" s="303">
        <v>16.489999999999998</v>
      </c>
      <c r="O56" s="342">
        <v>12.89</v>
      </c>
      <c r="P56" s="67">
        <f t="shared" si="0"/>
        <v>-21.831412977562152</v>
      </c>
      <c r="Q56" s="38">
        <f t="shared" si="1"/>
        <v>23.349282296650728</v>
      </c>
    </row>
    <row r="57" spans="1:17" ht="16.5" thickBot="1">
      <c r="A57">
        <v>51</v>
      </c>
      <c r="B57" s="430"/>
      <c r="C57" s="13" t="s">
        <v>83</v>
      </c>
      <c r="D57" s="14" t="s">
        <v>8</v>
      </c>
      <c r="E57" s="23" t="s">
        <v>85</v>
      </c>
      <c r="F57" s="63">
        <v>5.79</v>
      </c>
      <c r="G57" s="72">
        <v>5.79</v>
      </c>
      <c r="H57" s="72">
        <v>12.45</v>
      </c>
      <c r="I57" s="69">
        <v>6.8</v>
      </c>
      <c r="J57" s="79">
        <v>8.02</v>
      </c>
      <c r="K57" s="127">
        <v>11.85</v>
      </c>
      <c r="L57" s="127">
        <v>12.45</v>
      </c>
      <c r="M57" s="168">
        <v>11.46</v>
      </c>
      <c r="N57" s="303">
        <v>9.25</v>
      </c>
      <c r="O57" s="342">
        <v>9.99</v>
      </c>
      <c r="P57" s="67">
        <f t="shared" si="0"/>
        <v>8</v>
      </c>
      <c r="Q57" s="38">
        <f t="shared" si="1"/>
        <v>72.538860103626945</v>
      </c>
    </row>
    <row r="58" spans="1:17" ht="16.5" thickBot="1">
      <c r="A58">
        <v>52</v>
      </c>
      <c r="B58" s="431"/>
      <c r="C58" s="13" t="s">
        <v>86</v>
      </c>
      <c r="D58" s="14" t="s">
        <v>87</v>
      </c>
      <c r="E58" s="23" t="s">
        <v>107</v>
      </c>
      <c r="F58" s="63">
        <v>2.15</v>
      </c>
      <c r="G58" s="72">
        <v>1.99</v>
      </c>
      <c r="H58" s="72">
        <v>2.35</v>
      </c>
      <c r="I58" s="69">
        <v>2.0099999999999998</v>
      </c>
      <c r="J58" s="131">
        <v>2.68</v>
      </c>
      <c r="K58" s="130">
        <v>2.85</v>
      </c>
      <c r="L58" s="112">
        <v>2.85</v>
      </c>
      <c r="M58" s="197">
        <v>2.85</v>
      </c>
      <c r="N58" s="305">
        <v>2.85</v>
      </c>
      <c r="O58" s="342">
        <v>2.4900000000000002</v>
      </c>
      <c r="P58" s="67">
        <f t="shared" si="0"/>
        <v>-12.631578947368411</v>
      </c>
      <c r="Q58" s="38">
        <f t="shared" si="1"/>
        <v>15.813953488372107</v>
      </c>
    </row>
    <row r="59" spans="1:17" ht="16.5" thickBot="1">
      <c r="A59">
        <v>53</v>
      </c>
      <c r="B59" s="564" t="s">
        <v>226</v>
      </c>
      <c r="C59" s="13" t="s">
        <v>95</v>
      </c>
      <c r="D59" s="14" t="s">
        <v>96</v>
      </c>
      <c r="E59" s="23" t="s">
        <v>97</v>
      </c>
      <c r="F59" s="63">
        <v>9.89</v>
      </c>
      <c r="G59" s="72">
        <v>9.44</v>
      </c>
      <c r="H59" s="72">
        <v>9.89</v>
      </c>
      <c r="I59" s="69">
        <v>11.12</v>
      </c>
      <c r="J59" s="79">
        <v>11.12</v>
      </c>
      <c r="K59" s="75">
        <v>10.99</v>
      </c>
      <c r="L59" s="75">
        <v>10.99</v>
      </c>
      <c r="M59" s="168">
        <v>11.99</v>
      </c>
      <c r="N59" s="303">
        <v>11.99</v>
      </c>
      <c r="O59" s="342">
        <v>12.99</v>
      </c>
      <c r="P59" s="67">
        <f t="shared" si="0"/>
        <v>8.3402835696413717</v>
      </c>
      <c r="Q59" s="38">
        <f t="shared" si="1"/>
        <v>31.344792719919099</v>
      </c>
    </row>
    <row r="60" spans="1:17" ht="16.5" thickBot="1">
      <c r="A60">
        <v>54</v>
      </c>
      <c r="B60" s="565"/>
      <c r="C60" s="13" t="s">
        <v>98</v>
      </c>
      <c r="D60" s="14" t="s">
        <v>99</v>
      </c>
      <c r="E60" s="23" t="s">
        <v>97</v>
      </c>
      <c r="F60" s="63">
        <v>39.979999999999997</v>
      </c>
      <c r="G60" s="72">
        <v>34.979999999999997</v>
      </c>
      <c r="H60" s="72">
        <v>40</v>
      </c>
      <c r="I60" s="69">
        <v>42.48</v>
      </c>
      <c r="J60" s="131">
        <v>42.48</v>
      </c>
      <c r="K60" s="75">
        <v>45.98</v>
      </c>
      <c r="L60" s="160">
        <v>29.87</v>
      </c>
      <c r="M60" s="168">
        <v>40.98</v>
      </c>
      <c r="N60" s="303">
        <v>40.98</v>
      </c>
      <c r="O60" s="342">
        <v>32.979999999999997</v>
      </c>
      <c r="P60" s="67">
        <f t="shared" si="0"/>
        <v>-19.521717911176182</v>
      </c>
      <c r="Q60" s="38">
        <f t="shared" si="1"/>
        <v>-17.508754377188595</v>
      </c>
    </row>
    <row r="61" spans="1:17" ht="16.5" thickBot="1">
      <c r="A61">
        <v>55</v>
      </c>
      <c r="B61" s="565"/>
      <c r="C61" s="15" t="s">
        <v>100</v>
      </c>
      <c r="D61" s="16" t="s">
        <v>101</v>
      </c>
      <c r="E61" s="24" t="s">
        <v>102</v>
      </c>
      <c r="F61" s="63">
        <v>5.69</v>
      </c>
      <c r="G61" s="72">
        <v>5.99</v>
      </c>
      <c r="H61" s="72">
        <v>5.99</v>
      </c>
      <c r="I61" s="69">
        <v>10.86</v>
      </c>
      <c r="J61" s="131">
        <v>10.15</v>
      </c>
      <c r="K61" s="121">
        <v>5.95</v>
      </c>
      <c r="L61" s="127">
        <v>7.99</v>
      </c>
      <c r="M61" s="168">
        <v>10.59</v>
      </c>
      <c r="N61" s="303">
        <v>9.35</v>
      </c>
      <c r="O61" s="342">
        <v>11.99</v>
      </c>
      <c r="P61" s="67">
        <f t="shared" si="0"/>
        <v>28.235294117647072</v>
      </c>
      <c r="Q61" s="38">
        <f t="shared" si="1"/>
        <v>110.72056239015816</v>
      </c>
    </row>
    <row r="62" spans="1:17" ht="16.5" thickBot="1">
      <c r="A62">
        <v>56</v>
      </c>
      <c r="B62" s="566"/>
      <c r="C62" s="20" t="s">
        <v>56</v>
      </c>
      <c r="D62" s="21" t="s">
        <v>57</v>
      </c>
      <c r="E62" s="25" t="s">
        <v>49</v>
      </c>
      <c r="F62" s="63">
        <v>12.55</v>
      </c>
      <c r="G62" s="73">
        <v>11.99</v>
      </c>
      <c r="H62" s="72">
        <v>7.99</v>
      </c>
      <c r="I62" s="69">
        <v>8.25</v>
      </c>
      <c r="J62" s="79">
        <v>13.96</v>
      </c>
      <c r="K62" s="75">
        <v>10.45</v>
      </c>
      <c r="L62" s="75">
        <v>10.45</v>
      </c>
      <c r="M62" s="168">
        <v>10.89</v>
      </c>
      <c r="N62" s="303">
        <v>10.89</v>
      </c>
      <c r="O62" s="342">
        <v>10.98</v>
      </c>
      <c r="P62" s="67">
        <f t="shared" si="0"/>
        <v>0.8264462809917319</v>
      </c>
      <c r="Q62" s="38">
        <f t="shared" si="1"/>
        <v>-12.509960159362549</v>
      </c>
    </row>
    <row r="63" spans="1:17" ht="15.75" thickBot="1">
      <c r="F63" s="346">
        <f>SUM(F7:F62)</f>
        <v>467.58999999999992</v>
      </c>
      <c r="G63" s="346">
        <f t="shared" ref="G63:O63" si="2">SUM(G7:G62)</f>
        <v>462.71999999999997</v>
      </c>
      <c r="H63" s="346">
        <f t="shared" si="2"/>
        <v>470.96999999999991</v>
      </c>
      <c r="I63" s="346">
        <f t="shared" si="2"/>
        <v>534</v>
      </c>
      <c r="J63" s="346">
        <f t="shared" si="2"/>
        <v>572.36999999999989</v>
      </c>
      <c r="K63" s="346">
        <f t="shared" si="2"/>
        <v>581.50000000000011</v>
      </c>
      <c r="L63" s="346">
        <f t="shared" si="2"/>
        <v>564.26999999999987</v>
      </c>
      <c r="M63" s="346">
        <f t="shared" si="2"/>
        <v>577.72600000000023</v>
      </c>
      <c r="N63" s="346">
        <f t="shared" si="2"/>
        <v>566.10000000000036</v>
      </c>
      <c r="O63" s="346">
        <f t="shared" si="2"/>
        <v>577.04000000000008</v>
      </c>
      <c r="P63" s="67">
        <f t="shared" si="0"/>
        <v>1.9325207560501099</v>
      </c>
      <c r="Q63" s="38">
        <f t="shared" si="1"/>
        <v>23.407258495690712</v>
      </c>
    </row>
  </sheetData>
  <sheetProtection password="ECE5" sheet="1" objects="1" scenarios="1"/>
  <mergeCells count="18">
    <mergeCell ref="O5:O6"/>
    <mergeCell ref="B59:B62"/>
    <mergeCell ref="A3:F3"/>
    <mergeCell ref="B7:B38"/>
    <mergeCell ref="B39:B58"/>
    <mergeCell ref="M5:M6"/>
    <mergeCell ref="L5:L6"/>
    <mergeCell ref="K5:K6"/>
    <mergeCell ref="J5:J6"/>
    <mergeCell ref="I5:I6"/>
    <mergeCell ref="N5:N6"/>
    <mergeCell ref="H5:H6"/>
    <mergeCell ref="A1:G1"/>
    <mergeCell ref="A2:G2"/>
    <mergeCell ref="A5:E5"/>
    <mergeCell ref="F5:F6"/>
    <mergeCell ref="A6:C6"/>
    <mergeCell ref="G5:G6"/>
  </mergeCells>
  <phoneticPr fontId="2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PLANILHA BASE</vt:lpstr>
      <vt:lpstr>ALVORADA</vt:lpstr>
      <vt:lpstr>CID CANÇÃO</vt:lpstr>
      <vt:lpstr>CONDOR</vt:lpstr>
      <vt:lpstr>ECONÔMICO</vt:lpstr>
      <vt:lpstr>MOLICENTER</vt:lpstr>
      <vt:lpstr>MUFFATO</vt:lpstr>
      <vt:lpstr>ACUM ALVORADA</vt:lpstr>
      <vt:lpstr>ACUM CID CANÇAO</vt:lpstr>
      <vt:lpstr>ACUM CONDOR</vt:lpstr>
      <vt:lpstr>ACUM ECONÔMICO</vt:lpstr>
      <vt:lpstr>ACUM MOLICENTER)</vt:lpstr>
      <vt:lpstr>ACUM MUFFATO</vt:lpstr>
      <vt:lpstr>COMPARAÇÃO PREÇO MÉDIO</vt:lpstr>
      <vt:lpstr>PESQUISADORES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Acir Bacõn</dc:creator>
  <cp:lastModifiedBy>Acir Bacõn</cp:lastModifiedBy>
  <dcterms:created xsi:type="dcterms:W3CDTF">2021-11-22T00:35:10Z</dcterms:created>
  <dcterms:modified xsi:type="dcterms:W3CDTF">2023-07-07T02:00:36Z</dcterms:modified>
</cp:coreProperties>
</file>